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E318" i="9" s="1"/>
  <c r="B318" i="9" s="1"/>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M286" i="9"/>
  <c r="L286" i="9"/>
  <c r="F286" i="9"/>
  <c r="B286" i="9" s="1"/>
  <c r="E286" i="9"/>
  <c r="M285" i="9"/>
  <c r="L285" i="9"/>
  <c r="F285" i="9" s="1"/>
  <c r="E285" i="9"/>
  <c r="B285" i="9" s="1"/>
  <c r="M284" i="9"/>
  <c r="F284" i="9" s="1"/>
  <c r="L284" i="9"/>
  <c r="E284" i="9"/>
  <c r="B284" i="9"/>
  <c r="M283" i="9"/>
  <c r="L283" i="9"/>
  <c r="F283" i="9" s="1"/>
  <c r="E283" i="9"/>
  <c r="B283" i="9" s="1"/>
  <c r="M282" i="9"/>
  <c r="L282" i="9"/>
  <c r="F282" i="9"/>
  <c r="B282" i="9" s="1"/>
  <c r="E282" i="9"/>
  <c r="M281" i="9"/>
  <c r="L281" i="9"/>
  <c r="F281" i="9" s="1"/>
  <c r="E281" i="9"/>
  <c r="M280" i="9"/>
  <c r="F280" i="9" s="1"/>
  <c r="B280" i="9" s="1"/>
  <c r="L280" i="9"/>
  <c r="E280" i="9"/>
  <c r="M279" i="9"/>
  <c r="L279" i="9"/>
  <c r="F279" i="9" s="1"/>
  <c r="E279" i="9"/>
  <c r="M278" i="9"/>
  <c r="L278" i="9"/>
  <c r="F278" i="9"/>
  <c r="B278" i="9" s="1"/>
  <c r="E278" i="9"/>
  <c r="M277" i="9"/>
  <c r="L277" i="9"/>
  <c r="F277" i="9" s="1"/>
  <c r="E277" i="9"/>
  <c r="B277" i="9" s="1"/>
  <c r="M276" i="9"/>
  <c r="F276" i="9" s="1"/>
  <c r="L276" i="9"/>
  <c r="E276" i="9"/>
  <c r="B276" i="9"/>
  <c r="M275" i="9"/>
  <c r="L275" i="9"/>
  <c r="F275" i="9" s="1"/>
  <c r="E275" i="9"/>
  <c r="B275" i="9" s="1"/>
  <c r="M274" i="9"/>
  <c r="L274" i="9"/>
  <c r="F274" i="9"/>
  <c r="B274" i="9" s="1"/>
  <c r="E274" i="9"/>
  <c r="M273" i="9"/>
  <c r="L273" i="9"/>
  <c r="F273" i="9" s="1"/>
  <c r="E273" i="9"/>
  <c r="M272" i="9"/>
  <c r="F272" i="9" s="1"/>
  <c r="B272" i="9" s="1"/>
  <c r="L272" i="9"/>
  <c r="E272" i="9"/>
  <c r="M271" i="9"/>
  <c r="L271" i="9"/>
  <c r="F271" i="9" s="1"/>
  <c r="E271" i="9"/>
  <c r="M270" i="9"/>
  <c r="L270" i="9"/>
  <c r="F270" i="9"/>
  <c r="B270" i="9" s="1"/>
  <c r="E270" i="9"/>
  <c r="M269" i="9"/>
  <c r="L269" i="9"/>
  <c r="F269" i="9" s="1"/>
  <c r="E269" i="9"/>
  <c r="B269" i="9" s="1"/>
  <c r="M268" i="9"/>
  <c r="F268" i="9" s="1"/>
  <c r="L268" i="9"/>
  <c r="E268" i="9"/>
  <c r="B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M262" i="9"/>
  <c r="L262" i="9"/>
  <c r="F262" i="9"/>
  <c r="B262" i="9" s="1"/>
  <c r="E262" i="9"/>
  <c r="M261" i="9"/>
  <c r="L261" i="9"/>
  <c r="F261" i="9" s="1"/>
  <c r="E261" i="9"/>
  <c r="B261" i="9" s="1"/>
  <c r="M260" i="9"/>
  <c r="F260" i="9" s="1"/>
  <c r="L260" i="9"/>
  <c r="E260" i="9"/>
  <c r="B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M254" i="9"/>
  <c r="L254" i="9"/>
  <c r="F254" i="9"/>
  <c r="B254" i="9" s="1"/>
  <c r="E254" i="9"/>
  <c r="M253" i="9"/>
  <c r="L253" i="9"/>
  <c r="F253" i="9" s="1"/>
  <c r="E253" i="9"/>
  <c r="B253" i="9" s="1"/>
  <c r="M252" i="9"/>
  <c r="F252" i="9" s="1"/>
  <c r="L252" i="9"/>
  <c r="E252" i="9"/>
  <c r="B252" i="9"/>
  <c r="M251" i="9"/>
  <c r="L251" i="9"/>
  <c r="F251" i="9" s="1"/>
  <c r="E251" i="9"/>
  <c r="B251" i="9" s="1"/>
  <c r="M250" i="9"/>
  <c r="L250" i="9"/>
  <c r="F250" i="9"/>
  <c r="B250" i="9" s="1"/>
  <c r="E250" i="9"/>
  <c r="M249" i="9"/>
  <c r="L249" i="9"/>
  <c r="F249" i="9" s="1"/>
  <c r="E249" i="9"/>
  <c r="M248" i="9"/>
  <c r="F248" i="9" s="1"/>
  <c r="B248" i="9" s="1"/>
  <c r="L248" i="9"/>
  <c r="E248" i="9"/>
  <c r="M247" i="9"/>
  <c r="L247" i="9"/>
  <c r="F247" i="9" s="1"/>
  <c r="E247" i="9"/>
  <c r="M246" i="9"/>
  <c r="L246" i="9"/>
  <c r="F246" i="9"/>
  <c r="B246" i="9" s="1"/>
  <c r="E246" i="9"/>
  <c r="M245" i="9"/>
  <c r="L245" i="9"/>
  <c r="F245" i="9" s="1"/>
  <c r="E245" i="9"/>
  <c r="B245" i="9" s="1"/>
  <c r="M244" i="9"/>
  <c r="F244" i="9" s="1"/>
  <c r="B244" i="9" s="1"/>
  <c r="L244" i="9"/>
  <c r="E244" i="9"/>
  <c r="M243" i="9"/>
  <c r="L243" i="9"/>
  <c r="F243" i="9" s="1"/>
  <c r="E243" i="9"/>
  <c r="B243" i="9" s="1"/>
  <c r="M242" i="9"/>
  <c r="L242" i="9"/>
  <c r="F242" i="9"/>
  <c r="B242" i="9" s="1"/>
  <c r="E242" i="9"/>
  <c r="M241" i="9"/>
  <c r="L241" i="9"/>
  <c r="F241" i="9" s="1"/>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L234" i="9"/>
  <c r="F234" i="9"/>
  <c r="B234" i="9" s="1"/>
  <c r="E234" i="9"/>
  <c r="M233" i="9"/>
  <c r="L233" i="9"/>
  <c r="F233" i="9" s="1"/>
  <c r="E233" i="9"/>
  <c r="M232" i="9"/>
  <c r="L232" i="9"/>
  <c r="F232" i="9"/>
  <c r="B232" i="9" s="1"/>
  <c r="E232" i="9"/>
  <c r="M231" i="9"/>
  <c r="L231" i="9"/>
  <c r="F231" i="9" s="1"/>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E171" i="9" s="1"/>
  <c r="G171" i="9"/>
  <c r="F171" i="9"/>
  <c r="B171" i="9"/>
  <c r="H170" i="9"/>
  <c r="G170" i="9"/>
  <c r="F170" i="9"/>
  <c r="E170" i="9"/>
  <c r="B170" i="9" s="1"/>
  <c r="H169" i="9"/>
  <c r="E169" i="9" s="1"/>
  <c r="G169" i="9"/>
  <c r="F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F163" i="9"/>
  <c r="B163" i="9"/>
  <c r="H162" i="9"/>
  <c r="G162" i="9"/>
  <c r="F162" i="9"/>
  <c r="E162" i="9"/>
  <c r="B162" i="9" s="1"/>
  <c r="H161" i="9"/>
  <c r="E161" i="9" s="1"/>
  <c r="G161" i="9"/>
  <c r="F161" i="9"/>
  <c r="H160" i="9"/>
  <c r="G160" i="9"/>
  <c r="E160" i="9" s="1"/>
  <c r="B160" i="9" s="1"/>
  <c r="F160" i="9"/>
  <c r="H159" i="9"/>
  <c r="G159" i="9"/>
  <c r="F159" i="9"/>
  <c r="H158" i="9"/>
  <c r="G158" i="9"/>
  <c r="F158" i="9"/>
  <c r="E158" i="9"/>
  <c r="B158" i="9" s="1"/>
  <c r="H157" i="9"/>
  <c r="E157" i="9" s="1"/>
  <c r="B157" i="9" s="1"/>
  <c r="G157" i="9"/>
  <c r="F157" i="9"/>
  <c r="F156" i="9"/>
  <c r="H155" i="9"/>
  <c r="G155" i="9"/>
  <c r="F155" i="9"/>
  <c r="H154" i="9"/>
  <c r="G154" i="9"/>
  <c r="F154" i="9"/>
  <c r="E154" i="9"/>
  <c r="B154" i="9" s="1"/>
  <c r="H153" i="9"/>
  <c r="G153" i="9"/>
  <c r="F153" i="9"/>
  <c r="E153" i="9"/>
  <c r="B153" i="9" s="1"/>
  <c r="H152" i="9"/>
  <c r="G152" i="9"/>
  <c r="E152" i="9" s="1"/>
  <c r="B152" i="9" s="1"/>
  <c r="F152" i="9"/>
  <c r="H151" i="9"/>
  <c r="G151" i="9"/>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H144" i="9"/>
  <c r="G144" i="9"/>
  <c r="E144" i="9" s="1"/>
  <c r="B144" i="9" s="1"/>
  <c r="F144" i="9"/>
  <c r="H143" i="9"/>
  <c r="G143" i="9"/>
  <c r="E143" i="9" s="1"/>
  <c r="F143" i="9"/>
  <c r="B143" i="9"/>
  <c r="H142" i="9"/>
  <c r="G142" i="9"/>
  <c r="F142" i="9"/>
  <c r="E142" i="9"/>
  <c r="B142" i="9" s="1"/>
  <c r="H141" i="9"/>
  <c r="G141" i="9"/>
  <c r="F141" i="9"/>
  <c r="E141" i="9"/>
  <c r="H140" i="9"/>
  <c r="G140" i="9"/>
  <c r="E140" i="9" s="1"/>
  <c r="B140" i="9" s="1"/>
  <c r="F140" i="9"/>
  <c r="H139" i="9"/>
  <c r="G139" i="9"/>
  <c r="F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E133" i="9" s="1"/>
  <c r="G133" i="9"/>
  <c r="F133" i="9"/>
  <c r="H132" i="9"/>
  <c r="G132" i="9"/>
  <c r="E132" i="9" s="1"/>
  <c r="B132" i="9" s="1"/>
  <c r="F132" i="9"/>
  <c r="H131" i="9"/>
  <c r="G131" i="9"/>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G125" i="9"/>
  <c r="F125" i="9"/>
  <c r="E125" i="9"/>
  <c r="H124" i="9"/>
  <c r="G124" i="9"/>
  <c r="E124" i="9" s="1"/>
  <c r="B124" i="9" s="1"/>
  <c r="F124" i="9"/>
  <c r="H123" i="9"/>
  <c r="E123" i="9" s="1"/>
  <c r="G123" i="9"/>
  <c r="F123" i="9"/>
  <c r="B123" i="9"/>
  <c r="H122" i="9"/>
  <c r="G122" i="9"/>
  <c r="F122" i="9"/>
  <c r="E122" i="9"/>
  <c r="B122" i="9" s="1"/>
  <c r="H121" i="9"/>
  <c r="G121" i="9"/>
  <c r="E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F57" i="9"/>
  <c r="H56" i="9"/>
  <c r="E56" i="9" s="1"/>
  <c r="B56" i="9" s="1"/>
  <c r="G56" i="9"/>
  <c r="F56" i="9"/>
  <c r="H55" i="9"/>
  <c r="G55" i="9"/>
  <c r="F55" i="9"/>
  <c r="E55" i="9"/>
  <c r="B55" i="9" s="1"/>
  <c r="H54" i="9"/>
  <c r="G54" i="9"/>
  <c r="E54" i="9" s="1"/>
  <c r="B54" i="9" s="1"/>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E37" i="9" s="1"/>
  <c r="B37" i="9" s="1"/>
  <c r="F37" i="9"/>
  <c r="H36" i="9"/>
  <c r="G36" i="9"/>
  <c r="F36" i="9"/>
  <c r="H35" i="9"/>
  <c r="E35" i="9" s="1"/>
  <c r="B35" i="9" s="1"/>
  <c r="G35" i="9"/>
  <c r="F35" i="9"/>
  <c r="H34" i="9"/>
  <c r="G34" i="9"/>
  <c r="F34" i="9"/>
  <c r="H33" i="9"/>
  <c r="G33" i="9"/>
  <c r="E33" i="9" s="1"/>
  <c r="B33" i="9" s="1"/>
  <c r="F33" i="9"/>
  <c r="H32" i="9"/>
  <c r="G32" i="9"/>
  <c r="F32" i="9"/>
  <c r="E32" i="9"/>
  <c r="B32" i="9" s="1"/>
  <c r="H31" i="9"/>
  <c r="G31" i="9"/>
  <c r="F31" i="9"/>
  <c r="H30" i="9"/>
  <c r="G30" i="9"/>
  <c r="E30" i="9" s="1"/>
  <c r="B30" i="9" s="1"/>
  <c r="F30" i="9"/>
  <c r="H29" i="9"/>
  <c r="G29" i="9"/>
  <c r="E29" i="9" s="1"/>
  <c r="B29" i="9" s="1"/>
  <c r="F29" i="9"/>
  <c r="H28" i="9"/>
  <c r="G28" i="9"/>
  <c r="F28" i="9"/>
  <c r="E28" i="9"/>
  <c r="B28" i="9" s="1"/>
  <c r="H27" i="9"/>
  <c r="G27" i="9"/>
  <c r="F27" i="9"/>
  <c r="E27" i="9"/>
  <c r="B27" i="9" s="1"/>
  <c r="H26" i="9"/>
  <c r="G26" i="9"/>
  <c r="F26" i="9"/>
  <c r="H25" i="9"/>
  <c r="G25" i="9"/>
  <c r="E25" i="9" s="1"/>
  <c r="B25" i="9" s="1"/>
  <c r="F25" i="9"/>
  <c r="F24" i="9"/>
  <c r="F4" i="9"/>
  <c r="O3" i="9"/>
  <c r="G296" i="9" s="1"/>
  <c r="E296" i="9" s="1"/>
  <c r="I3" i="9"/>
  <c r="H3" i="9"/>
  <c r="G3" i="9"/>
  <c r="D104" i="8"/>
  <c r="D97" i="8"/>
  <c r="D92" i="8"/>
  <c r="C1669" i="1" s="1"/>
  <c r="D87" i="8"/>
  <c r="C1664" i="1" s="1"/>
  <c r="G1664" i="1" s="1"/>
  <c r="D82" i="8"/>
  <c r="D77" i="8"/>
  <c r="D72" i="8"/>
  <c r="D67" i="8"/>
  <c r="D62" i="8"/>
  <c r="D57" i="8"/>
  <c r="D52" i="8"/>
  <c r="D46" i="8"/>
  <c r="D37" i="8"/>
  <c r="D27" i="8"/>
  <c r="D25" i="8" s="1"/>
  <c r="C1602" i="1" s="1"/>
  <c r="D18" i="8"/>
  <c r="D8" i="8"/>
  <c r="D6" i="8" s="1"/>
  <c r="C1583" i="1" s="1"/>
  <c r="E44" i="7"/>
  <c r="D44" i="7"/>
  <c r="E39" i="7"/>
  <c r="D39" i="7"/>
  <c r="D38" i="7" s="1"/>
  <c r="E38" i="7"/>
  <c r="E30" i="7"/>
  <c r="D30" i="7"/>
  <c r="D22" i="7" s="1"/>
  <c r="H34" i="3" s="1"/>
  <c r="E23" i="7"/>
  <c r="E22" i="7" s="1"/>
  <c r="D23" i="7"/>
  <c r="E14" i="7"/>
  <c r="D14" i="7"/>
  <c r="E7" i="7"/>
  <c r="E6" i="7" s="1"/>
  <c r="E5" i="7" s="1"/>
  <c r="I33" i="3" s="1"/>
  <c r="D7" i="7"/>
  <c r="D6" i="7" s="1"/>
  <c r="D5"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E256" i="5"/>
  <c r="D1260" i="1" s="1"/>
  <c r="D256" i="5"/>
  <c r="D255" i="5"/>
  <c r="F255" i="5" s="1"/>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F630" i="4" s="1"/>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E584" i="4" s="1"/>
  <c r="D594" i="4"/>
  <c r="F594" i="4" s="1"/>
  <c r="F593" i="4"/>
  <c r="F592" i="4"/>
  <c r="F591" i="4"/>
  <c r="E591" i="4"/>
  <c r="D591" i="4"/>
  <c r="F590" i="4"/>
  <c r="F589" i="4"/>
  <c r="E589" i="4"/>
  <c r="D589" i="4"/>
  <c r="F588" i="4"/>
  <c r="F587" i="4"/>
  <c r="F586" i="4"/>
  <c r="E585" i="4"/>
  <c r="D585" i="4"/>
  <c r="F583" i="4"/>
  <c r="F582"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E466" i="4"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28" i="4"/>
  <c r="E428" i="4"/>
  <c r="D428" i="4"/>
  <c r="E427" i="4"/>
  <c r="D427" i="4"/>
  <c r="E426" i="4"/>
  <c r="D426" i="4"/>
  <c r="F421" i="4"/>
  <c r="F420" i="4"/>
  <c r="F419" i="4"/>
  <c r="F416" i="4"/>
  <c r="F415" i="4"/>
  <c r="F414" i="4"/>
  <c r="F413" i="4"/>
  <c r="E412" i="4"/>
  <c r="D412" i="4"/>
  <c r="F412" i="4" s="1"/>
  <c r="F411" i="4"/>
  <c r="E410" i="4"/>
  <c r="D410" i="4"/>
  <c r="F410" i="4" s="1"/>
  <c r="F409" i="4"/>
  <c r="F408" i="4"/>
  <c r="E407" i="4"/>
  <c r="E406" i="4" s="1"/>
  <c r="D407" i="4"/>
  <c r="F407" i="4" s="1"/>
  <c r="F406" i="4"/>
  <c r="D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D362" i="4"/>
  <c r="D361" i="4" s="1"/>
  <c r="F361" i="4" s="1"/>
  <c r="E361" i="4"/>
  <c r="F359" i="4"/>
  <c r="E358" i="4"/>
  <c r="D358" i="4"/>
  <c r="F358" i="4" s="1"/>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F314" i="4"/>
  <c r="E314" i="4"/>
  <c r="D314" i="4"/>
  <c r="F313" i="4"/>
  <c r="F312" i="4"/>
  <c r="F311" i="4"/>
  <c r="E310" i="4"/>
  <c r="D310" i="4"/>
  <c r="D309" i="4" s="1"/>
  <c r="F309" i="4" s="1"/>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D273" i="4" s="1"/>
  <c r="F282" i="4"/>
  <c r="F281" i="4"/>
  <c r="F280" i="4"/>
  <c r="F279" i="4"/>
  <c r="E278" i="4"/>
  <c r="D278" i="4"/>
  <c r="F278" i="4" s="1"/>
  <c r="F277" i="4"/>
  <c r="F276" i="4"/>
  <c r="F275" i="4"/>
  <c r="E274" i="4"/>
  <c r="D274" i="4"/>
  <c r="F274" i="4" s="1"/>
  <c r="F272" i="4"/>
  <c r="F271" i="4"/>
  <c r="F270" i="4"/>
  <c r="E269" i="4"/>
  <c r="E262" i="4" s="1"/>
  <c r="D258" i="1" s="1"/>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E230" i="4"/>
  <c r="F229" i="4"/>
  <c r="F228" i="4"/>
  <c r="F227" i="4"/>
  <c r="F226" i="4"/>
  <c r="F225" i="4"/>
  <c r="E225" i="4"/>
  <c r="D225" i="4"/>
  <c r="F224" i="4"/>
  <c r="F223" i="4"/>
  <c r="E222" i="4"/>
  <c r="E221" i="4" s="1"/>
  <c r="D222" i="4"/>
  <c r="F222" i="4" s="1"/>
  <c r="F221" i="4"/>
  <c r="D221" i="4"/>
  <c r="F220" i="4"/>
  <c r="F219" i="4"/>
  <c r="F218" i="4"/>
  <c r="F217" i="4"/>
  <c r="E216" i="4"/>
  <c r="E202" i="4" s="1"/>
  <c r="D198" i="1"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E134" i="4" s="1"/>
  <c r="D130" i="1" s="1"/>
  <c r="D135" i="4"/>
  <c r="D134" i="4" s="1"/>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E106"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F77" i="4" s="1"/>
  <c r="D77" i="4"/>
  <c r="F76" i="4"/>
  <c r="F75" i="4"/>
  <c r="F74" i="4"/>
  <c r="E74" i="4"/>
  <c r="D74" i="4"/>
  <c r="F73" i="4"/>
  <c r="F72" i="4"/>
  <c r="E71" i="4"/>
  <c r="D71" i="4"/>
  <c r="F71" i="4" s="1"/>
  <c r="F70" i="4"/>
  <c r="F69" i="4"/>
  <c r="E68" i="4"/>
  <c r="D68" i="4"/>
  <c r="F67" i="4"/>
  <c r="F66" i="4"/>
  <c r="F65" i="4"/>
  <c r="F64" i="4"/>
  <c r="E64" i="4"/>
  <c r="D64" i="4"/>
  <c r="F63" i="4"/>
  <c r="F62"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F43" i="4"/>
  <c r="D43" i="4"/>
  <c r="F42" i="4"/>
  <c r="F41" i="4"/>
  <c r="F40"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G1683" i="1"/>
  <c r="C1683" i="1"/>
  <c r="H1683" i="1" s="1"/>
  <c r="C1682" i="1"/>
  <c r="H1681" i="1"/>
  <c r="G1681" i="1"/>
  <c r="C1681" i="1"/>
  <c r="H1680" i="1"/>
  <c r="C1680" i="1"/>
  <c r="G1680" i="1" s="1"/>
  <c r="G1679" i="1"/>
  <c r="C1679" i="1"/>
  <c r="H1679" i="1" s="1"/>
  <c r="H1678" i="1"/>
  <c r="C1678" i="1"/>
  <c r="G1678" i="1" s="1"/>
  <c r="H1677" i="1"/>
  <c r="G1677" i="1"/>
  <c r="C1677" i="1"/>
  <c r="C1676" i="1"/>
  <c r="G1675" i="1"/>
  <c r="C1675" i="1"/>
  <c r="H1675" i="1" s="1"/>
  <c r="C1674" i="1"/>
  <c r="H1673" i="1"/>
  <c r="G1673" i="1"/>
  <c r="C1673" i="1"/>
  <c r="H1672" i="1"/>
  <c r="C1672" i="1"/>
  <c r="G1672" i="1" s="1"/>
  <c r="G1671" i="1"/>
  <c r="C1671" i="1"/>
  <c r="H1671" i="1" s="1"/>
  <c r="C1670" i="1"/>
  <c r="G1670" i="1" s="1"/>
  <c r="C1668" i="1"/>
  <c r="G1667" i="1"/>
  <c r="C1667" i="1"/>
  <c r="H1667" i="1" s="1"/>
  <c r="C1666" i="1"/>
  <c r="H1665" i="1"/>
  <c r="G1665" i="1"/>
  <c r="C1665" i="1"/>
  <c r="G1663" i="1"/>
  <c r="C1663" i="1"/>
  <c r="H1663" i="1" s="1"/>
  <c r="H1662" i="1"/>
  <c r="C1662" i="1"/>
  <c r="G1662" i="1" s="1"/>
  <c r="H1661" i="1"/>
  <c r="G1661" i="1"/>
  <c r="C1661" i="1"/>
  <c r="C1660" i="1"/>
  <c r="G1659" i="1"/>
  <c r="C1659" i="1"/>
  <c r="H1659" i="1" s="1"/>
  <c r="C1658" i="1"/>
  <c r="H1657" i="1"/>
  <c r="G1657" i="1"/>
  <c r="C1657" i="1"/>
  <c r="H1656" i="1"/>
  <c r="C1656" i="1"/>
  <c r="G1656" i="1" s="1"/>
  <c r="G1655" i="1"/>
  <c r="C1655" i="1"/>
  <c r="H1655" i="1" s="1"/>
  <c r="H1654" i="1"/>
  <c r="C1654" i="1"/>
  <c r="G1654" i="1" s="1"/>
  <c r="H1653" i="1"/>
  <c r="G1653" i="1"/>
  <c r="C1653" i="1"/>
  <c r="C1652" i="1"/>
  <c r="G1651" i="1"/>
  <c r="C1651" i="1"/>
  <c r="H1651" i="1" s="1"/>
  <c r="C1650" i="1"/>
  <c r="H1649" i="1"/>
  <c r="G1649" i="1"/>
  <c r="C1649" i="1"/>
  <c r="H1648" i="1"/>
  <c r="C1648" i="1"/>
  <c r="G1648" i="1" s="1"/>
  <c r="G1647" i="1"/>
  <c r="C1647" i="1"/>
  <c r="H1647" i="1" s="1"/>
  <c r="H1646" i="1"/>
  <c r="C1646" i="1"/>
  <c r="G1646" i="1" s="1"/>
  <c r="H1645" i="1"/>
  <c r="G1645" i="1"/>
  <c r="C1645" i="1"/>
  <c r="C1644" i="1"/>
  <c r="G1643" i="1"/>
  <c r="C1643" i="1"/>
  <c r="H1643" i="1" s="1"/>
  <c r="C1642" i="1"/>
  <c r="H1641" i="1"/>
  <c r="G1641" i="1"/>
  <c r="C1641" i="1"/>
  <c r="C1640" i="1"/>
  <c r="G1640" i="1" s="1"/>
  <c r="G1639" i="1"/>
  <c r="C1639" i="1"/>
  <c r="H1639" i="1" s="1"/>
  <c r="H1638" i="1"/>
  <c r="C1638" i="1"/>
  <c r="G1638" i="1" s="1"/>
  <c r="H1637" i="1"/>
  <c r="G1637" i="1"/>
  <c r="C1637" i="1"/>
  <c r="C1636" i="1"/>
  <c r="G1635" i="1"/>
  <c r="C1635" i="1"/>
  <c r="H1635" i="1" s="1"/>
  <c r="C1634" i="1"/>
  <c r="H1633" i="1"/>
  <c r="G1633" i="1"/>
  <c r="C1633" i="1"/>
  <c r="H1632" i="1"/>
  <c r="C1632" i="1"/>
  <c r="G1632" i="1" s="1"/>
  <c r="G1631" i="1"/>
  <c r="C1631" i="1"/>
  <c r="H1631" i="1" s="1"/>
  <c r="H1630" i="1"/>
  <c r="C1630" i="1"/>
  <c r="G1630" i="1" s="1"/>
  <c r="H1629" i="1"/>
  <c r="G1629" i="1"/>
  <c r="C1629" i="1"/>
  <c r="G1627" i="1"/>
  <c r="C1627" i="1"/>
  <c r="H1627" i="1" s="1"/>
  <c r="C1626" i="1"/>
  <c r="H1625" i="1"/>
  <c r="G1625" i="1"/>
  <c r="C1625" i="1"/>
  <c r="H1624" i="1"/>
  <c r="C1624" i="1"/>
  <c r="G1624" i="1" s="1"/>
  <c r="H1620" i="1"/>
  <c r="C1620" i="1"/>
  <c r="G1620" i="1" s="1"/>
  <c r="G1619" i="1"/>
  <c r="C1619" i="1"/>
  <c r="H1619" i="1" s="1"/>
  <c r="H1618" i="1"/>
  <c r="C1618" i="1"/>
  <c r="G1618" i="1" s="1"/>
  <c r="H1617" i="1"/>
  <c r="G1617" i="1"/>
  <c r="C1617" i="1"/>
  <c r="C1616" i="1"/>
  <c r="G1615" i="1"/>
  <c r="C1615" i="1"/>
  <c r="H1615" i="1" s="1"/>
  <c r="C1614" i="1"/>
  <c r="C1613" i="1"/>
  <c r="G1613" i="1" s="1"/>
  <c r="C1612" i="1"/>
  <c r="G1612" i="1" s="1"/>
  <c r="C1611" i="1"/>
  <c r="C1610" i="1"/>
  <c r="H1609" i="1"/>
  <c r="G1609" i="1"/>
  <c r="C1609" i="1"/>
  <c r="C1608" i="1"/>
  <c r="G1608" i="1" s="1"/>
  <c r="C1607" i="1"/>
  <c r="C1606" i="1"/>
  <c r="G1605" i="1"/>
  <c r="C1605" i="1"/>
  <c r="H1605" i="1" s="1"/>
  <c r="C1604" i="1"/>
  <c r="G1604" i="1" s="1"/>
  <c r="C1603" i="1"/>
  <c r="H1601" i="1"/>
  <c r="G1601" i="1"/>
  <c r="C1601" i="1"/>
  <c r="C1600" i="1"/>
  <c r="G1600" i="1" s="1"/>
  <c r="C1599" i="1"/>
  <c r="C1598" i="1"/>
  <c r="H1597" i="1"/>
  <c r="G1597" i="1"/>
  <c r="C1597" i="1"/>
  <c r="H1596" i="1"/>
  <c r="C1596" i="1"/>
  <c r="G1596" i="1" s="1"/>
  <c r="C1595" i="1"/>
  <c r="C1594" i="1"/>
  <c r="C1593" i="1"/>
  <c r="G1593" i="1" s="1"/>
  <c r="C1592" i="1"/>
  <c r="G1592" i="1" s="1"/>
  <c r="C1591" i="1"/>
  <c r="C1590" i="1"/>
  <c r="H1589" i="1"/>
  <c r="G1589" i="1"/>
  <c r="C1589" i="1"/>
  <c r="H1588" i="1"/>
  <c r="C1588" i="1"/>
  <c r="G1588" i="1" s="1"/>
  <c r="C1587" i="1"/>
  <c r="C1586" i="1"/>
  <c r="C1584" i="1"/>
  <c r="G1584" i="1" s="1"/>
  <c r="C1582" i="1"/>
  <c r="D1581" i="1"/>
  <c r="G1581" i="1" s="1"/>
  <c r="C1581" i="1"/>
  <c r="D1580" i="1"/>
  <c r="C1580" i="1"/>
  <c r="D1579" i="1"/>
  <c r="C1579" i="1"/>
  <c r="G1579" i="1" s="1"/>
  <c r="J1578" i="1"/>
  <c r="H1578" i="1"/>
  <c r="D1578" i="1"/>
  <c r="G1578" i="1" s="1"/>
  <c r="C1578" i="1"/>
  <c r="D1577" i="1"/>
  <c r="G1577" i="1" s="1"/>
  <c r="C1577" i="1"/>
  <c r="D1576" i="1"/>
  <c r="J1576" i="1" s="1"/>
  <c r="C1576" i="1"/>
  <c r="D1575" i="1"/>
  <c r="G1575" i="1" s="1"/>
  <c r="C1575" i="1"/>
  <c r="D1574" i="1"/>
  <c r="J1574" i="1" s="1"/>
  <c r="C1574" i="1"/>
  <c r="D1573" i="1"/>
  <c r="G1573" i="1" s="1"/>
  <c r="C1573" i="1"/>
  <c r="D1572" i="1"/>
  <c r="G1572" i="1" s="1"/>
  <c r="C1572" i="1"/>
  <c r="D1571" i="1"/>
  <c r="G1571" i="1" s="1"/>
  <c r="C1571" i="1"/>
  <c r="J1570" i="1"/>
  <c r="D1570" i="1"/>
  <c r="H1570" i="1" s="1"/>
  <c r="C1570" i="1"/>
  <c r="J1569" i="1"/>
  <c r="D1569" i="1"/>
  <c r="G1569" i="1" s="1"/>
  <c r="C1569" i="1"/>
  <c r="J1568" i="1"/>
  <c r="D1568" i="1"/>
  <c r="H1568" i="1" s="1"/>
  <c r="C1568" i="1"/>
  <c r="J1567" i="1"/>
  <c r="D1567" i="1"/>
  <c r="G1567" i="1" s="1"/>
  <c r="C1567" i="1"/>
  <c r="J1566" i="1"/>
  <c r="D1566" i="1"/>
  <c r="H1566" i="1" s="1"/>
  <c r="C1566" i="1"/>
  <c r="J1565" i="1"/>
  <c r="D1565" i="1"/>
  <c r="G1565" i="1" s="1"/>
  <c r="C1565" i="1"/>
  <c r="J1564" i="1"/>
  <c r="D1564" i="1"/>
  <c r="H1564" i="1" s="1"/>
  <c r="C1564" i="1"/>
  <c r="H1563" i="1"/>
  <c r="D1563" i="1"/>
  <c r="C1563" i="1"/>
  <c r="G1563" i="1" s="1"/>
  <c r="J1562" i="1"/>
  <c r="H1562" i="1"/>
  <c r="D1562" i="1"/>
  <c r="G1562" i="1" s="1"/>
  <c r="C1562" i="1"/>
  <c r="J1561" i="1"/>
  <c r="H1561" i="1"/>
  <c r="D1561" i="1"/>
  <c r="C1561" i="1"/>
  <c r="G1561" i="1" s="1"/>
  <c r="J1560" i="1"/>
  <c r="H1560" i="1"/>
  <c r="D1560" i="1"/>
  <c r="G1560" i="1" s="1"/>
  <c r="C1560" i="1"/>
  <c r="J1559" i="1"/>
  <c r="H1559" i="1"/>
  <c r="D1559" i="1"/>
  <c r="C1559" i="1"/>
  <c r="G1559" i="1" s="1"/>
  <c r="J1558" i="1"/>
  <c r="H1558" i="1"/>
  <c r="D1558" i="1"/>
  <c r="G1558" i="1" s="1"/>
  <c r="C1558" i="1"/>
  <c r="J1557" i="1"/>
  <c r="H1557" i="1"/>
  <c r="D1557" i="1"/>
  <c r="C1557" i="1"/>
  <c r="G1557" i="1" s="1"/>
  <c r="D1556" i="1"/>
  <c r="H1556" i="1" s="1"/>
  <c r="C1556" i="1"/>
  <c r="D1555" i="1"/>
  <c r="H1555" i="1" s="1"/>
  <c r="C1555" i="1"/>
  <c r="G1555" i="1" s="1"/>
  <c r="H1554" i="1"/>
  <c r="D1554" i="1"/>
  <c r="G1554" i="1" s="1"/>
  <c r="I1554" i="1" s="1"/>
  <c r="C1554" i="1"/>
  <c r="D1553" i="1"/>
  <c r="J1553" i="1" s="1"/>
  <c r="C1553" i="1"/>
  <c r="G1553" i="1" s="1"/>
  <c r="D1552" i="1"/>
  <c r="G1552" i="1" s="1"/>
  <c r="C1552" i="1"/>
  <c r="D1551" i="1"/>
  <c r="J1551" i="1" s="1"/>
  <c r="C1551" i="1"/>
  <c r="G1551" i="1" s="1"/>
  <c r="J1550" i="1"/>
  <c r="D1550" i="1"/>
  <c r="G1550" i="1" s="1"/>
  <c r="C1550" i="1"/>
  <c r="J1549" i="1"/>
  <c r="D1549" i="1"/>
  <c r="H1549" i="1" s="1"/>
  <c r="C1549" i="1"/>
  <c r="G1549" i="1" s="1"/>
  <c r="J1548" i="1"/>
  <c r="D1548" i="1"/>
  <c r="G1548" i="1" s="1"/>
  <c r="C1548" i="1"/>
  <c r="D1547" i="1"/>
  <c r="C1547" i="1"/>
  <c r="H1547" i="1" s="1"/>
  <c r="D1546" i="1"/>
  <c r="C1546" i="1"/>
  <c r="D1545" i="1"/>
  <c r="C1545" i="1"/>
  <c r="D1544" i="1"/>
  <c r="C1544" i="1"/>
  <c r="D1543" i="1"/>
  <c r="C1543" i="1"/>
  <c r="D1542" i="1"/>
  <c r="C1542" i="1"/>
  <c r="D1541" i="1"/>
  <c r="C1541" i="1"/>
  <c r="G1540" i="1"/>
  <c r="D1540" i="1"/>
  <c r="C1540" i="1"/>
  <c r="H1540" i="1" s="1"/>
  <c r="D1539" i="1"/>
  <c r="G1539" i="1" s="1"/>
  <c r="C1539" i="1"/>
  <c r="D1538" i="1"/>
  <c r="C1538" i="1"/>
  <c r="G1536" i="1"/>
  <c r="D1536" i="1"/>
  <c r="C1536" i="1"/>
  <c r="H1536" i="1" s="1"/>
  <c r="D1535" i="1"/>
  <c r="C1535" i="1"/>
  <c r="H1535" i="1" s="1"/>
  <c r="D1534" i="1"/>
  <c r="C1534" i="1"/>
  <c r="H1534" i="1" s="1"/>
  <c r="G1533" i="1"/>
  <c r="D1533" i="1"/>
  <c r="C1533" i="1"/>
  <c r="H1533" i="1" s="1"/>
  <c r="G1532" i="1"/>
  <c r="D1532" i="1"/>
  <c r="C1532" i="1"/>
  <c r="H1532" i="1" s="1"/>
  <c r="D1531" i="1"/>
  <c r="C1531" i="1"/>
  <c r="H1531" i="1" s="1"/>
  <c r="D1530" i="1"/>
  <c r="C1530" i="1"/>
  <c r="H1530" i="1" s="1"/>
  <c r="G1529" i="1"/>
  <c r="D1529" i="1"/>
  <c r="C1529" i="1"/>
  <c r="H1529" i="1" s="1"/>
  <c r="G1528" i="1"/>
  <c r="D1528" i="1"/>
  <c r="C1528" i="1"/>
  <c r="H1528" i="1" s="1"/>
  <c r="D1527" i="1"/>
  <c r="C1527" i="1"/>
  <c r="H1527" i="1" s="1"/>
  <c r="D1526" i="1"/>
  <c r="C1526" i="1"/>
  <c r="H1526" i="1" s="1"/>
  <c r="D1525" i="1"/>
  <c r="G1524" i="1"/>
  <c r="D1524" i="1"/>
  <c r="C1524" i="1"/>
  <c r="H1524" i="1" s="1"/>
  <c r="D1523" i="1"/>
  <c r="C1523" i="1"/>
  <c r="H1523" i="1" s="1"/>
  <c r="D1522" i="1"/>
  <c r="C1522" i="1"/>
  <c r="H1522" i="1" s="1"/>
  <c r="G1521" i="1"/>
  <c r="D1521" i="1"/>
  <c r="C1521" i="1"/>
  <c r="H1521" i="1" s="1"/>
  <c r="G1520" i="1"/>
  <c r="D1520" i="1"/>
  <c r="C1520" i="1"/>
  <c r="H1520" i="1" s="1"/>
  <c r="G1519" i="1"/>
  <c r="D1519" i="1"/>
  <c r="C1519" i="1"/>
  <c r="H1519" i="1" s="1"/>
  <c r="D1518" i="1"/>
  <c r="C1518" i="1"/>
  <c r="H1518" i="1" s="1"/>
  <c r="G1517" i="1"/>
  <c r="D1517" i="1"/>
  <c r="C1517" i="1"/>
  <c r="H1517" i="1" s="1"/>
  <c r="G1516" i="1"/>
  <c r="D1516" i="1"/>
  <c r="C1516" i="1"/>
  <c r="H1516" i="1" s="1"/>
  <c r="G1515" i="1"/>
  <c r="D1515" i="1"/>
  <c r="C1515" i="1"/>
  <c r="H1515" i="1" s="1"/>
  <c r="D1514" i="1"/>
  <c r="C1514" i="1"/>
  <c r="H1514" i="1" s="1"/>
  <c r="G1513" i="1"/>
  <c r="D1513" i="1"/>
  <c r="C1513" i="1"/>
  <c r="H1513" i="1" s="1"/>
  <c r="G1512" i="1"/>
  <c r="D1512" i="1"/>
  <c r="C1512" i="1"/>
  <c r="H1512" i="1" s="1"/>
  <c r="D1511" i="1"/>
  <c r="G1511" i="1" s="1"/>
  <c r="C1511" i="1"/>
  <c r="H1511" i="1" s="1"/>
  <c r="C1510" i="1"/>
  <c r="G1509" i="1"/>
  <c r="D1509" i="1"/>
  <c r="C1509" i="1"/>
  <c r="H1509" i="1" s="1"/>
  <c r="G1508" i="1"/>
  <c r="D1508" i="1"/>
  <c r="C1508" i="1"/>
  <c r="H1508" i="1" s="1"/>
  <c r="D1507" i="1"/>
  <c r="C1507" i="1"/>
  <c r="H1507" i="1" s="1"/>
  <c r="G1506" i="1"/>
  <c r="D1506" i="1"/>
  <c r="C1506" i="1"/>
  <c r="H1506" i="1" s="1"/>
  <c r="G1505" i="1"/>
  <c r="D1505" i="1"/>
  <c r="C1505" i="1"/>
  <c r="H1505" i="1" s="1"/>
  <c r="G1504" i="1"/>
  <c r="D1504" i="1"/>
  <c r="C1504" i="1"/>
  <c r="H1504" i="1" s="1"/>
  <c r="D1503" i="1"/>
  <c r="C1503" i="1"/>
  <c r="H1503" i="1" s="1"/>
  <c r="G1502" i="1"/>
  <c r="D1502" i="1"/>
  <c r="C1502" i="1"/>
  <c r="H1502" i="1" s="1"/>
  <c r="G1501" i="1"/>
  <c r="D1501" i="1"/>
  <c r="C1501" i="1"/>
  <c r="H1501" i="1" s="1"/>
  <c r="G1500" i="1"/>
  <c r="D1500" i="1"/>
  <c r="C1500" i="1"/>
  <c r="H1500" i="1" s="1"/>
  <c r="D1499" i="1"/>
  <c r="C1499" i="1"/>
  <c r="H1499" i="1" s="1"/>
  <c r="G1498" i="1"/>
  <c r="D1498" i="1"/>
  <c r="C1498" i="1"/>
  <c r="H1498" i="1" s="1"/>
  <c r="G1497" i="1"/>
  <c r="D1497" i="1"/>
  <c r="C1497" i="1"/>
  <c r="H1497" i="1" s="1"/>
  <c r="G1496" i="1"/>
  <c r="D1496" i="1"/>
  <c r="C1496" i="1"/>
  <c r="H1496" i="1" s="1"/>
  <c r="D1495" i="1"/>
  <c r="C1495" i="1"/>
  <c r="H1495" i="1" s="1"/>
  <c r="G1494" i="1"/>
  <c r="D1494" i="1"/>
  <c r="C1494" i="1"/>
  <c r="H1494" i="1" s="1"/>
  <c r="G1493" i="1"/>
  <c r="D1493" i="1"/>
  <c r="C1493" i="1"/>
  <c r="H1493" i="1" s="1"/>
  <c r="G1492" i="1"/>
  <c r="D1492" i="1"/>
  <c r="C1492" i="1"/>
  <c r="H1492" i="1" s="1"/>
  <c r="D1491" i="1"/>
  <c r="C1491" i="1"/>
  <c r="H1491" i="1" s="1"/>
  <c r="G1490" i="1"/>
  <c r="D1490" i="1"/>
  <c r="C1490" i="1"/>
  <c r="H1490" i="1" s="1"/>
  <c r="G1489" i="1"/>
  <c r="D1489" i="1"/>
  <c r="C1489" i="1"/>
  <c r="H1489" i="1" s="1"/>
  <c r="G1488" i="1"/>
  <c r="D1488" i="1"/>
  <c r="C1488" i="1"/>
  <c r="H1488" i="1" s="1"/>
  <c r="D1487" i="1"/>
  <c r="C1487" i="1"/>
  <c r="H1487" i="1" s="1"/>
  <c r="G1486" i="1"/>
  <c r="D1486" i="1"/>
  <c r="C1486" i="1"/>
  <c r="H1486" i="1" s="1"/>
  <c r="G1485" i="1"/>
  <c r="D1485" i="1"/>
  <c r="C1485" i="1"/>
  <c r="H1485" i="1" s="1"/>
  <c r="G1484" i="1"/>
  <c r="D1484" i="1"/>
  <c r="C1484" i="1"/>
  <c r="H1484" i="1" s="1"/>
  <c r="D1483" i="1"/>
  <c r="C1483" i="1"/>
  <c r="H1483" i="1" s="1"/>
  <c r="G1482" i="1"/>
  <c r="D1482" i="1"/>
  <c r="C1482" i="1"/>
  <c r="H1482" i="1" s="1"/>
  <c r="G1481" i="1"/>
  <c r="D1481" i="1"/>
  <c r="C1481" i="1"/>
  <c r="H1481" i="1" s="1"/>
  <c r="G1480" i="1"/>
  <c r="D1480" i="1"/>
  <c r="C1480" i="1"/>
  <c r="H1480" i="1" s="1"/>
  <c r="D1479" i="1"/>
  <c r="C1479" i="1"/>
  <c r="H1479" i="1" s="1"/>
  <c r="G1478" i="1"/>
  <c r="C1478" i="1"/>
  <c r="H1478" i="1" s="1"/>
  <c r="D1477" i="1"/>
  <c r="C1477" i="1"/>
  <c r="H1477" i="1" s="1"/>
  <c r="D1476" i="1"/>
  <c r="C1476" i="1"/>
  <c r="H1476" i="1" s="1"/>
  <c r="G1475" i="1"/>
  <c r="D1475" i="1"/>
  <c r="C1475" i="1"/>
  <c r="H1475" i="1" s="1"/>
  <c r="G1474" i="1"/>
  <c r="D1474" i="1"/>
  <c r="C1474" i="1"/>
  <c r="H1474" i="1" s="1"/>
  <c r="D1473" i="1"/>
  <c r="C1473" i="1"/>
  <c r="H1473" i="1" s="1"/>
  <c r="D1472" i="1"/>
  <c r="C1472" i="1"/>
  <c r="H1472" i="1" s="1"/>
  <c r="G1471" i="1"/>
  <c r="D1471" i="1"/>
  <c r="C1471" i="1"/>
  <c r="H1471" i="1" s="1"/>
  <c r="G1470" i="1"/>
  <c r="D1470" i="1"/>
  <c r="C1470" i="1"/>
  <c r="H1470" i="1" s="1"/>
  <c r="G1469" i="1"/>
  <c r="D1469" i="1"/>
  <c r="C1469" i="1"/>
  <c r="H1469" i="1" s="1"/>
  <c r="D1468" i="1"/>
  <c r="C1468" i="1"/>
  <c r="H1468" i="1" s="1"/>
  <c r="G1467" i="1"/>
  <c r="D1467" i="1"/>
  <c r="C1467" i="1"/>
  <c r="H1467" i="1" s="1"/>
  <c r="G1466" i="1"/>
  <c r="D1466" i="1"/>
  <c r="C1466" i="1"/>
  <c r="H1466" i="1" s="1"/>
  <c r="G1465" i="1"/>
  <c r="D1465" i="1"/>
  <c r="C1465" i="1"/>
  <c r="H1465" i="1" s="1"/>
  <c r="D1464" i="1"/>
  <c r="C1464" i="1"/>
  <c r="H1464" i="1" s="1"/>
  <c r="G1463" i="1"/>
  <c r="D1463" i="1"/>
  <c r="C1463" i="1"/>
  <c r="H1463" i="1" s="1"/>
  <c r="G1462" i="1"/>
  <c r="C1462" i="1"/>
  <c r="H1462" i="1" s="1"/>
  <c r="D1461" i="1"/>
  <c r="C1461" i="1"/>
  <c r="H1461" i="1" s="1"/>
  <c r="G1460" i="1"/>
  <c r="D1460" i="1"/>
  <c r="C1460" i="1"/>
  <c r="H1460" i="1" s="1"/>
  <c r="G1459" i="1"/>
  <c r="D1459" i="1"/>
  <c r="C1459" i="1"/>
  <c r="H1459" i="1" s="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D1399" i="1"/>
  <c r="G1399" i="1" s="1"/>
  <c r="C1399" i="1"/>
  <c r="H1398" i="1"/>
  <c r="G1398" i="1"/>
  <c r="D1398" i="1"/>
  <c r="C1398" i="1"/>
  <c r="H1397" i="1"/>
  <c r="G1397" i="1"/>
  <c r="D1397" i="1"/>
  <c r="C1397" i="1"/>
  <c r="D1396" i="1"/>
  <c r="H1396" i="1" s="1"/>
  <c r="C1396" i="1"/>
  <c r="D1395" i="1"/>
  <c r="G1395" i="1" s="1"/>
  <c r="C1395" i="1"/>
  <c r="H1394" i="1"/>
  <c r="G1394" i="1"/>
  <c r="D1394" i="1"/>
  <c r="C1394" i="1"/>
  <c r="H1393" i="1"/>
  <c r="G1393" i="1"/>
  <c r="D1393" i="1"/>
  <c r="C1393" i="1"/>
  <c r="D1392" i="1"/>
  <c r="H1392" i="1" s="1"/>
  <c r="C1392" i="1"/>
  <c r="D1391" i="1"/>
  <c r="H1391" i="1" s="1"/>
  <c r="C1391" i="1"/>
  <c r="D1390" i="1"/>
  <c r="G1390" i="1" s="1"/>
  <c r="C1390" i="1"/>
  <c r="H1390" i="1" s="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C1383" i="1"/>
  <c r="H1383" i="1" s="1"/>
  <c r="H1382" i="1"/>
  <c r="G1382" i="1"/>
  <c r="D1382" i="1"/>
  <c r="C1382" i="1"/>
  <c r="H1381" i="1"/>
  <c r="G1381" i="1"/>
  <c r="D1381" i="1"/>
  <c r="C1381" i="1"/>
  <c r="D1380" i="1"/>
  <c r="G1380" i="1" s="1"/>
  <c r="C1380" i="1"/>
  <c r="G1379" i="1"/>
  <c r="D1379" i="1"/>
  <c r="H1379" i="1" s="1"/>
  <c r="C1379" i="1"/>
  <c r="H1378" i="1"/>
  <c r="G1378" i="1"/>
  <c r="D1378" i="1"/>
  <c r="C1378" i="1"/>
  <c r="H1377" i="1"/>
  <c r="G1377" i="1"/>
  <c r="D1377" i="1"/>
  <c r="C1377" i="1"/>
  <c r="H1376" i="1"/>
  <c r="G1376" i="1"/>
  <c r="D1376" i="1"/>
  <c r="C1376" i="1"/>
  <c r="H1375" i="1"/>
  <c r="G1375" i="1"/>
  <c r="D1375" i="1"/>
  <c r="C1375" i="1"/>
  <c r="H1374" i="1"/>
  <c r="G1374" i="1"/>
  <c r="D1374" i="1"/>
  <c r="C1374" i="1"/>
  <c r="G1373" i="1"/>
  <c r="D1373" i="1"/>
  <c r="H1373" i="1" s="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D1347" i="1"/>
  <c r="C1347" i="1"/>
  <c r="D1346" i="1"/>
  <c r="G1346" i="1" s="1"/>
  <c r="C1346" i="1"/>
  <c r="D1345" i="1"/>
  <c r="G1345" i="1" s="1"/>
  <c r="C1345" i="1"/>
  <c r="H1344" i="1"/>
  <c r="D1344" i="1"/>
  <c r="G1344" i="1" s="1"/>
  <c r="C1344" i="1"/>
  <c r="D1343" i="1"/>
  <c r="G1343" i="1" s="1"/>
  <c r="C1343" i="1"/>
  <c r="H1342" i="1"/>
  <c r="D1342" i="1"/>
  <c r="G1342" i="1" s="1"/>
  <c r="C1342" i="1"/>
  <c r="H1341" i="1"/>
  <c r="G1341" i="1"/>
  <c r="D1341" i="1"/>
  <c r="C1341" i="1"/>
  <c r="D1340" i="1"/>
  <c r="H1340" i="1" s="1"/>
  <c r="C1340" i="1"/>
  <c r="D1339" i="1"/>
  <c r="C1339" i="1"/>
  <c r="H1338" i="1"/>
  <c r="G1338" i="1"/>
  <c r="D1338" i="1"/>
  <c r="C1338" i="1"/>
  <c r="H1337" i="1"/>
  <c r="G1337" i="1"/>
  <c r="D1337" i="1"/>
  <c r="C1337" i="1"/>
  <c r="H1336" i="1"/>
  <c r="D1336" i="1"/>
  <c r="G1336" i="1" s="1"/>
  <c r="C1336" i="1"/>
  <c r="G1335" i="1"/>
  <c r="D1335" i="1"/>
  <c r="H1335" i="1" s="1"/>
  <c r="C1335" i="1"/>
  <c r="H1334" i="1"/>
  <c r="D1334" i="1"/>
  <c r="G1334" i="1" s="1"/>
  <c r="C1334" i="1"/>
  <c r="D1333" i="1"/>
  <c r="H1333" i="1" s="1"/>
  <c r="C1333" i="1"/>
  <c r="D1332" i="1"/>
  <c r="H1332" i="1" s="1"/>
  <c r="C1332" i="1"/>
  <c r="H1331" i="1"/>
  <c r="D1331" i="1"/>
  <c r="G1331" i="1" s="1"/>
  <c r="C1331" i="1"/>
  <c r="H1330" i="1"/>
  <c r="G1330" i="1"/>
  <c r="D1330" i="1"/>
  <c r="C1330" i="1"/>
  <c r="G1329" i="1"/>
  <c r="D1329" i="1"/>
  <c r="H1329" i="1" s="1"/>
  <c r="C1329" i="1"/>
  <c r="D1328" i="1"/>
  <c r="H1328" i="1" s="1"/>
  <c r="C1328" i="1"/>
  <c r="G1327" i="1"/>
  <c r="D1327" i="1"/>
  <c r="H1327" i="1" s="1"/>
  <c r="C1327" i="1"/>
  <c r="H1326" i="1"/>
  <c r="D1326" i="1"/>
  <c r="G1326" i="1" s="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D1318" i="1"/>
  <c r="H1318" i="1" s="1"/>
  <c r="C1318"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C1311" i="1"/>
  <c r="D1310" i="1"/>
  <c r="G1310" i="1" s="1"/>
  <c r="C1310" i="1"/>
  <c r="H1309" i="1"/>
  <c r="G1309" i="1"/>
  <c r="D1309" i="1"/>
  <c r="C1309" i="1"/>
  <c r="D1308" i="1"/>
  <c r="G1308" i="1" s="1"/>
  <c r="C1308" i="1"/>
  <c r="H1307" i="1"/>
  <c r="D1307" i="1"/>
  <c r="C1307" i="1"/>
  <c r="D1306" i="1"/>
  <c r="H1306" i="1" s="1"/>
  <c r="C1306" i="1"/>
  <c r="D1305" i="1"/>
  <c r="H1305" i="1" s="1"/>
  <c r="C1305" i="1"/>
  <c r="G1304" i="1"/>
  <c r="D1304" i="1"/>
  <c r="H1304" i="1" s="1"/>
  <c r="C1304" i="1"/>
  <c r="H1303" i="1"/>
  <c r="G1303" i="1"/>
  <c r="D1303" i="1"/>
  <c r="C1303" i="1"/>
  <c r="H1302" i="1"/>
  <c r="G1302" i="1"/>
  <c r="D1302" i="1"/>
  <c r="C1302" i="1"/>
  <c r="H1301" i="1"/>
  <c r="G1301" i="1"/>
  <c r="D1301"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C1281" i="1"/>
  <c r="H1280" i="1"/>
  <c r="G1280" i="1"/>
  <c r="D1280" i="1"/>
  <c r="C1280" i="1"/>
  <c r="H1279" i="1"/>
  <c r="G1279" i="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C1260" i="1"/>
  <c r="C1259" i="1"/>
  <c r="H1258" i="1"/>
  <c r="D1258" i="1"/>
  <c r="C1258" i="1"/>
  <c r="G1258" i="1" s="1"/>
  <c r="D1257" i="1"/>
  <c r="H1257" i="1" s="1"/>
  <c r="C1257" i="1"/>
  <c r="D1256" i="1"/>
  <c r="C1256" i="1"/>
  <c r="G1256" i="1" s="1"/>
  <c r="H1254" i="1"/>
  <c r="G1254" i="1"/>
  <c r="D1254" i="1"/>
  <c r="C1254" i="1"/>
  <c r="H1253" i="1"/>
  <c r="G1253" i="1"/>
  <c r="D1253" i="1"/>
  <c r="C1253" i="1"/>
  <c r="H1252" i="1"/>
  <c r="G1252" i="1"/>
  <c r="C1252" i="1"/>
  <c r="D1251" i="1"/>
  <c r="C1251" i="1"/>
  <c r="G1250" i="1"/>
  <c r="D1250" i="1"/>
  <c r="H1250" i="1" s="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G1241" i="1"/>
  <c r="D1241" i="1"/>
  <c r="H1241" i="1" s="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C1224" i="1"/>
  <c r="C1223" i="1"/>
  <c r="D1222" i="1"/>
  <c r="C1222" i="1"/>
  <c r="G1222" i="1" s="1"/>
  <c r="H1221" i="1"/>
  <c r="D1221" i="1"/>
  <c r="C1221" i="1"/>
  <c r="G1221" i="1" s="1"/>
  <c r="H1220" i="1"/>
  <c r="D1220" i="1"/>
  <c r="C1220" i="1"/>
  <c r="G1220" i="1" s="1"/>
  <c r="D1219" i="1"/>
  <c r="C1219" i="1"/>
  <c r="G1219" i="1" s="1"/>
  <c r="D1218" i="1"/>
  <c r="C1218" i="1"/>
  <c r="G1218" i="1" s="1"/>
  <c r="H1217" i="1"/>
  <c r="D1217" i="1"/>
  <c r="C1217" i="1"/>
  <c r="G1217" i="1" s="1"/>
  <c r="H1216" i="1"/>
  <c r="D1216" i="1"/>
  <c r="C1216" i="1"/>
  <c r="G1216" i="1" s="1"/>
  <c r="D1215" i="1"/>
  <c r="C1215" i="1"/>
  <c r="G1215" i="1" s="1"/>
  <c r="D1214" i="1"/>
  <c r="C1214" i="1"/>
  <c r="G1214" i="1" s="1"/>
  <c r="H1213" i="1"/>
  <c r="D1213" i="1"/>
  <c r="C1213" i="1"/>
  <c r="G1213" i="1" s="1"/>
  <c r="H1212" i="1"/>
  <c r="D1212" i="1"/>
  <c r="C1212" i="1"/>
  <c r="G1212" i="1" s="1"/>
  <c r="D1211" i="1"/>
  <c r="C1211" i="1"/>
  <c r="G1211" i="1" s="1"/>
  <c r="D1210" i="1"/>
  <c r="C1210" i="1"/>
  <c r="G1210" i="1" s="1"/>
  <c r="H1209" i="1"/>
  <c r="D1209" i="1"/>
  <c r="C1209" i="1"/>
  <c r="G1209" i="1" s="1"/>
  <c r="H1208" i="1"/>
  <c r="D1208" i="1"/>
  <c r="C1208" i="1"/>
  <c r="G1208" i="1" s="1"/>
  <c r="D1207" i="1"/>
  <c r="D1206" i="1"/>
  <c r="C1206" i="1"/>
  <c r="G1206" i="1" s="1"/>
  <c r="H1205" i="1"/>
  <c r="D1205" i="1"/>
  <c r="C1205" i="1"/>
  <c r="G1205" i="1" s="1"/>
  <c r="H1204" i="1"/>
  <c r="D1204" i="1"/>
  <c r="C1204" i="1"/>
  <c r="G1204" i="1" s="1"/>
  <c r="D1203" i="1"/>
  <c r="C1203" i="1"/>
  <c r="G1203" i="1" s="1"/>
  <c r="D1202" i="1"/>
  <c r="C1202" i="1"/>
  <c r="G1202" i="1" s="1"/>
  <c r="D1201" i="1"/>
  <c r="C1201" i="1"/>
  <c r="D1200" i="1"/>
  <c r="H1200" i="1" s="1"/>
  <c r="C1200" i="1"/>
  <c r="G1200" i="1" s="1"/>
  <c r="D1199" i="1"/>
  <c r="C1199" i="1"/>
  <c r="G1199" i="1" s="1"/>
  <c r="D1198" i="1"/>
  <c r="C1198" i="1"/>
  <c r="G1198" i="1" s="1"/>
  <c r="H1197" i="1"/>
  <c r="D1197" i="1"/>
  <c r="C1197" i="1"/>
  <c r="G1197" i="1" s="1"/>
  <c r="H1196" i="1"/>
  <c r="D1196" i="1"/>
  <c r="C1196" i="1"/>
  <c r="G1196" i="1" s="1"/>
  <c r="D1195" i="1"/>
  <c r="C1195" i="1"/>
  <c r="G1195" i="1" s="1"/>
  <c r="D1194" i="1"/>
  <c r="C1194" i="1"/>
  <c r="G1194" i="1" s="1"/>
  <c r="H1193" i="1"/>
  <c r="D1193" i="1"/>
  <c r="C1193" i="1"/>
  <c r="G1193" i="1" s="1"/>
  <c r="H1192" i="1"/>
  <c r="D1192" i="1"/>
  <c r="C1192" i="1"/>
  <c r="G1192" i="1" s="1"/>
  <c r="D1191" i="1"/>
  <c r="C1191" i="1"/>
  <c r="G1191" i="1" s="1"/>
  <c r="D1190" i="1"/>
  <c r="C1190" i="1"/>
  <c r="G1190" i="1" s="1"/>
  <c r="H1189" i="1"/>
  <c r="D1189" i="1"/>
  <c r="C1189" i="1"/>
  <c r="G1189" i="1" s="1"/>
  <c r="D1188" i="1"/>
  <c r="H1188" i="1" s="1"/>
  <c r="C1188" i="1"/>
  <c r="G1188" i="1" s="1"/>
  <c r="D1187" i="1"/>
  <c r="C1187" i="1"/>
  <c r="G1187" i="1" s="1"/>
  <c r="D1186" i="1"/>
  <c r="C1186" i="1"/>
  <c r="G1186" i="1" s="1"/>
  <c r="H1185" i="1"/>
  <c r="D1185" i="1"/>
  <c r="C1185" i="1"/>
  <c r="D1184" i="1"/>
  <c r="H1184" i="1" s="1"/>
  <c r="C1184" i="1"/>
  <c r="D1183" i="1"/>
  <c r="C1183" i="1"/>
  <c r="G1183" i="1" s="1"/>
  <c r="D1182" i="1"/>
  <c r="C1182" i="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D1152" i="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D1140" i="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G1078" i="1"/>
  <c r="D1078" i="1"/>
  <c r="H1078" i="1" s="1"/>
  <c r="C1078" i="1"/>
  <c r="H1077" i="1"/>
  <c r="G1077" i="1"/>
  <c r="D1077" i="1"/>
  <c r="C1077" i="1"/>
  <c r="G1076"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G1059" i="1"/>
  <c r="D1059" i="1"/>
  <c r="H1059" i="1" s="1"/>
  <c r="C1059" i="1"/>
  <c r="H1058" i="1"/>
  <c r="G1058" i="1"/>
  <c r="D1058" i="1"/>
  <c r="C1058" i="1"/>
  <c r="D1057" i="1"/>
  <c r="H1057" i="1" s="1"/>
  <c r="C1057" i="1"/>
  <c r="H1056" i="1"/>
  <c r="G1056" i="1"/>
  <c r="D1056" i="1"/>
  <c r="C1056" i="1"/>
  <c r="D1055" i="1"/>
  <c r="H1055" i="1" s="1"/>
  <c r="C1055" i="1"/>
  <c r="H1054" i="1"/>
  <c r="D1054" i="1"/>
  <c r="G1054" i="1" s="1"/>
  <c r="C1054" i="1"/>
  <c r="H1053" i="1"/>
  <c r="G1053" i="1"/>
  <c r="D1053" i="1"/>
  <c r="C1053" i="1"/>
  <c r="H1052" i="1"/>
  <c r="G1052" i="1"/>
  <c r="D1052" i="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D1039" i="1"/>
  <c r="G1039" i="1" s="1"/>
  <c r="C1039" i="1"/>
  <c r="H1038" i="1"/>
  <c r="G1038" i="1"/>
  <c r="D1038" i="1"/>
  <c r="C1038" i="1"/>
  <c r="H1037" i="1"/>
  <c r="G1037" i="1"/>
  <c r="D1037" i="1"/>
  <c r="C1037" i="1"/>
  <c r="H1036" i="1"/>
  <c r="G1036" i="1"/>
  <c r="D1036" i="1"/>
  <c r="C1036" i="1"/>
  <c r="G1035" i="1"/>
  <c r="D1035" i="1"/>
  <c r="H1035" i="1" s="1"/>
  <c r="C1035" i="1"/>
  <c r="D1034" i="1"/>
  <c r="H1034" i="1" s="1"/>
  <c r="C1034" i="1"/>
  <c r="H1033" i="1"/>
  <c r="G1033" i="1"/>
  <c r="D1033" i="1"/>
  <c r="C1033" i="1"/>
  <c r="H1032" i="1"/>
  <c r="G1032" i="1"/>
  <c r="D1032" i="1"/>
  <c r="C1032" i="1"/>
  <c r="H1031" i="1"/>
  <c r="G1031" i="1"/>
  <c r="D1031" i="1"/>
  <c r="C1031" i="1"/>
  <c r="D1030" i="1"/>
  <c r="G1030" i="1" s="1"/>
  <c r="C1030" i="1"/>
  <c r="H1029" i="1"/>
  <c r="D1029" i="1"/>
  <c r="G1029" i="1" s="1"/>
  <c r="C1029" i="1"/>
  <c r="H1028" i="1"/>
  <c r="G1028" i="1"/>
  <c r="D1028" i="1"/>
  <c r="C1028" i="1"/>
  <c r="H1027" i="1"/>
  <c r="G1027" i="1"/>
  <c r="D1027" i="1"/>
  <c r="C1027" i="1"/>
  <c r="H1026" i="1"/>
  <c r="G1026" i="1"/>
  <c r="D1026" i="1"/>
  <c r="C1026" i="1"/>
  <c r="H1025" i="1"/>
  <c r="G1025" i="1"/>
  <c r="D1025" i="1"/>
  <c r="C1025"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D1014" i="1"/>
  <c r="G1014" i="1" s="1"/>
  <c r="C1014"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G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G729" i="1"/>
  <c r="D729" i="1"/>
  <c r="H729" i="1" s="1"/>
  <c r="C729" i="1"/>
  <c r="H728" i="1"/>
  <c r="G728"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D651" i="1"/>
  <c r="H651" i="1" s="1"/>
  <c r="C651" i="1"/>
  <c r="H650" i="1"/>
  <c r="G650" i="1"/>
  <c r="D650" i="1"/>
  <c r="C650" i="1"/>
  <c r="D649" i="1"/>
  <c r="H649" i="1" s="1"/>
  <c r="C649" i="1"/>
  <c r="D648" i="1"/>
  <c r="H648" i="1" s="1"/>
  <c r="C648" i="1"/>
  <c r="D647" i="1"/>
  <c r="G647" i="1" s="1"/>
  <c r="C647" i="1"/>
  <c r="G646" i="1"/>
  <c r="D646" i="1"/>
  <c r="H646" i="1" s="1"/>
  <c r="C646" i="1"/>
  <c r="D645" i="1"/>
  <c r="H645" i="1" s="1"/>
  <c r="C645"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D423" i="1"/>
  <c r="H423" i="1" s="1"/>
  <c r="C423" i="1"/>
  <c r="D422" i="1"/>
  <c r="G422" i="1" s="1"/>
  <c r="C422" i="1"/>
  <c r="D421" i="1"/>
  <c r="G421" i="1" s="1"/>
  <c r="C421" i="1"/>
  <c r="H416" i="1"/>
  <c r="D416" i="1"/>
  <c r="G416" i="1" s="1"/>
  <c r="C416" i="1"/>
  <c r="H415"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D384" i="1"/>
  <c r="G384" i="1" s="1"/>
  <c r="C384" i="1"/>
  <c r="H383" i="1"/>
  <c r="D383" i="1"/>
  <c r="G383" i="1" s="1"/>
  <c r="C383" i="1"/>
  <c r="H382" i="1"/>
  <c r="G382" i="1"/>
  <c r="D382" i="1"/>
  <c r="C382" i="1"/>
  <c r="D381" i="1"/>
  <c r="H381" i="1" s="1"/>
  <c r="C381" i="1"/>
  <c r="D380" i="1"/>
  <c r="H380" i="1" s="1"/>
  <c r="C380" i="1"/>
  <c r="H379" i="1"/>
  <c r="D379" i="1"/>
  <c r="G379" i="1" s="1"/>
  <c r="C379" i="1"/>
  <c r="H378" i="1"/>
  <c r="G378" i="1"/>
  <c r="D378" i="1"/>
  <c r="C378" i="1"/>
  <c r="D377" i="1"/>
  <c r="H377" i="1" s="1"/>
  <c r="C377" i="1"/>
  <c r="H376" i="1"/>
  <c r="D376" i="1"/>
  <c r="G376" i="1" s="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D302" i="1"/>
  <c r="G302" i="1" s="1"/>
  <c r="C302" i="1"/>
  <c r="G301" i="1"/>
  <c r="D301" i="1"/>
  <c r="H301" i="1" s="1"/>
  <c r="C301" i="1"/>
  <c r="H300" i="1"/>
  <c r="D300" i="1"/>
  <c r="G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C269" i="1"/>
  <c r="H268" i="1"/>
  <c r="G268" i="1"/>
  <c r="D268" i="1"/>
  <c r="C268" i="1"/>
  <c r="H267" i="1"/>
  <c r="D267" i="1"/>
  <c r="G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D195" i="1"/>
  <c r="H195" i="1" s="1"/>
  <c r="C195" i="1"/>
  <c r="H194" i="1"/>
  <c r="D194" i="1"/>
  <c r="G194" i="1" s="1"/>
  <c r="C194" i="1"/>
  <c r="D193" i="1"/>
  <c r="G193" i="1" s="1"/>
  <c r="C193" i="1"/>
  <c r="D192" i="1"/>
  <c r="G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G183" i="1" s="1"/>
  <c r="C183" i="1"/>
  <c r="D182" i="1"/>
  <c r="G182" i="1" s="1"/>
  <c r="C182" i="1"/>
  <c r="H181" i="1"/>
  <c r="G181" i="1"/>
  <c r="D181" i="1"/>
  <c r="C181" i="1"/>
  <c r="H180" i="1"/>
  <c r="G180" i="1"/>
  <c r="D180" i="1"/>
  <c r="C180" i="1"/>
  <c r="G179" i="1"/>
  <c r="D179" i="1"/>
  <c r="H179" i="1" s="1"/>
  <c r="C179" i="1"/>
  <c r="H178" i="1"/>
  <c r="G178" i="1"/>
  <c r="D178" i="1"/>
  <c r="C178" i="1"/>
  <c r="D177" i="1"/>
  <c r="H177" i="1" s="1"/>
  <c r="C177" i="1"/>
  <c r="H176" i="1"/>
  <c r="G176" i="1"/>
  <c r="D176" i="1"/>
  <c r="C176" i="1"/>
  <c r="H175" i="1"/>
  <c r="G175" i="1"/>
  <c r="D175" i="1"/>
  <c r="C175" i="1"/>
  <c r="D174" i="1"/>
  <c r="H174" i="1" s="1"/>
  <c r="C174" i="1"/>
  <c r="H173" i="1"/>
  <c r="G173" i="1"/>
  <c r="D173" i="1"/>
  <c r="C173" i="1"/>
  <c r="H172" i="1"/>
  <c r="G172" i="1"/>
  <c r="D172" i="1"/>
  <c r="C172" i="1"/>
  <c r="G171" i="1"/>
  <c r="D171" i="1"/>
  <c r="H171" i="1" s="1"/>
  <c r="C171" i="1"/>
  <c r="H170" i="1"/>
  <c r="D170" i="1"/>
  <c r="G170" i="1" s="1"/>
  <c r="C170" i="1"/>
  <c r="H169" i="1"/>
  <c r="G169" i="1"/>
  <c r="D169" i="1"/>
  <c r="C169" i="1"/>
  <c r="G168" i="1"/>
  <c r="D168" i="1"/>
  <c r="H168" i="1" s="1"/>
  <c r="C168" i="1"/>
  <c r="H167" i="1"/>
  <c r="G167" i="1"/>
  <c r="D167" i="1"/>
  <c r="C167" i="1"/>
  <c r="D166" i="1"/>
  <c r="H166" i="1" s="1"/>
  <c r="C166" i="1"/>
  <c r="H165" i="1"/>
  <c r="G165" i="1"/>
  <c r="D165" i="1"/>
  <c r="C165" i="1"/>
  <c r="H164" i="1"/>
  <c r="G164" i="1"/>
  <c r="D164" i="1"/>
  <c r="C164" i="1"/>
  <c r="H163" i="1"/>
  <c r="G163" i="1"/>
  <c r="D163" i="1"/>
  <c r="C163" i="1"/>
  <c r="D162" i="1"/>
  <c r="H162" i="1" s="1"/>
  <c r="C162" i="1"/>
  <c r="D161" i="1"/>
  <c r="H161" i="1" s="1"/>
  <c r="C161" i="1"/>
  <c r="H159" i="1"/>
  <c r="G159" i="1"/>
  <c r="D159" i="1"/>
  <c r="C159" i="1"/>
  <c r="H158" i="1"/>
  <c r="D158" i="1"/>
  <c r="G158" i="1" s="1"/>
  <c r="C158" i="1"/>
  <c r="H157" i="1"/>
  <c r="G157" i="1"/>
  <c r="D157" i="1"/>
  <c r="C157" i="1"/>
  <c r="H156" i="1"/>
  <c r="D156" i="1"/>
  <c r="G156" i="1" s="1"/>
  <c r="C156" i="1"/>
  <c r="G155" i="1"/>
  <c r="D155" i="1"/>
  <c r="H155" i="1" s="1"/>
  <c r="C155" i="1"/>
  <c r="D154" i="1"/>
  <c r="G154" i="1" s="1"/>
  <c r="C154" i="1"/>
  <c r="H153" i="1"/>
  <c r="G153" i="1"/>
  <c r="D153" i="1"/>
  <c r="C153" i="1"/>
  <c r="H152" i="1"/>
  <c r="G152" i="1"/>
  <c r="D152" i="1"/>
  <c r="C152" i="1"/>
  <c r="D151" i="1"/>
  <c r="G151" i="1" s="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G133" i="1" s="1"/>
  <c r="C133" i="1"/>
  <c r="G132" i="1"/>
  <c r="D132" i="1"/>
  <c r="H132" i="1" s="1"/>
  <c r="C132" i="1"/>
  <c r="D131" i="1"/>
  <c r="H131" i="1" s="1"/>
  <c r="C131" i="1"/>
  <c r="C130" i="1"/>
  <c r="H129" i="1"/>
  <c r="G129" i="1"/>
  <c r="D129" i="1"/>
  <c r="C129" i="1"/>
  <c r="H128" i="1"/>
  <c r="G128" i="1"/>
  <c r="D128" i="1"/>
  <c r="C128" i="1"/>
  <c r="H127" i="1"/>
  <c r="G127" i="1"/>
  <c r="D127" i="1"/>
  <c r="C127" i="1"/>
  <c r="G126" i="1"/>
  <c r="D126" i="1"/>
  <c r="H126" i="1" s="1"/>
  <c r="C126" i="1"/>
  <c r="G125" i="1"/>
  <c r="D125" i="1"/>
  <c r="H125" i="1" s="1"/>
  <c r="C125" i="1"/>
  <c r="G124" i="1"/>
  <c r="D124" i="1"/>
  <c r="H124" i="1" s="1"/>
  <c r="C124" i="1"/>
  <c r="D123" i="1"/>
  <c r="H123" i="1" s="1"/>
  <c r="C123"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H82" i="1" s="1"/>
  <c r="C82" i="1"/>
  <c r="D81" i="1"/>
  <c r="G81" i="1" s="1"/>
  <c r="C81" i="1"/>
  <c r="H80" i="1"/>
  <c r="G80" i="1"/>
  <c r="D80" i="1"/>
  <c r="C80" i="1"/>
  <c r="C79" i="1"/>
  <c r="H77" i="1"/>
  <c r="G77" i="1"/>
  <c r="D77" i="1"/>
  <c r="C77" i="1"/>
  <c r="D76" i="1"/>
  <c r="H76" i="1" s="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538" i="1" l="1"/>
  <c r="H1539" i="1"/>
  <c r="E36" i="9"/>
  <c r="B36" i="9" s="1"/>
  <c r="F236" i="9"/>
  <c r="B236" i="9" s="1"/>
  <c r="E320" i="9"/>
  <c r="B320" i="9" s="1"/>
  <c r="E322" i="9"/>
  <c r="B322" i="9" s="1"/>
  <c r="E326" i="9"/>
  <c r="B326" i="9" s="1"/>
  <c r="E327" i="9"/>
  <c r="B327" i="9" s="1"/>
  <c r="C1585" i="1"/>
  <c r="G1585" i="1" s="1"/>
  <c r="H1593" i="1"/>
  <c r="G1317" i="1"/>
  <c r="G1311" i="1"/>
  <c r="E329" i="9"/>
  <c r="B329" i="9" s="1"/>
  <c r="E314" i="9"/>
  <c r="B314" i="9" s="1"/>
  <c r="G1333" i="1"/>
  <c r="G1332" i="1"/>
  <c r="G1328" i="1"/>
  <c r="G1318" i="1"/>
  <c r="G1347" i="1"/>
  <c r="H1347" i="1"/>
  <c r="E319" i="9"/>
  <c r="B319" i="9" s="1"/>
  <c r="H1311" i="1"/>
  <c r="H1339" i="1"/>
  <c r="G1383" i="1"/>
  <c r="H1201" i="1"/>
  <c r="E312" i="9"/>
  <c r="B312" i="9" s="1"/>
  <c r="E31" i="9"/>
  <c r="B31" i="9" s="1"/>
  <c r="G1307" i="1"/>
  <c r="H1310" i="1"/>
  <c r="H1308" i="1"/>
  <c r="E317" i="9"/>
  <c r="B317" i="9" s="1"/>
  <c r="H1346" i="1"/>
  <c r="H1345" i="1"/>
  <c r="H1343" i="1"/>
  <c r="H1664" i="1"/>
  <c r="D51" i="8"/>
  <c r="C1628" i="1" s="1"/>
  <c r="H1628" i="1" s="1"/>
  <c r="H1669" i="1"/>
  <c r="G1669" i="1"/>
  <c r="H1670" i="1"/>
  <c r="H1640" i="1"/>
  <c r="H1612" i="1"/>
  <c r="H1613" i="1"/>
  <c r="H1585" i="1"/>
  <c r="H1604" i="1"/>
  <c r="G1340" i="1"/>
  <c r="G1339" i="1"/>
  <c r="H1317" i="1"/>
  <c r="G1396" i="1"/>
  <c r="H1395" i="1"/>
  <c r="G1392" i="1"/>
  <c r="G1391" i="1"/>
  <c r="E335" i="9"/>
  <c r="B335" i="9" s="1"/>
  <c r="H1380" i="1"/>
  <c r="E340" i="9"/>
  <c r="B340" i="9" s="1"/>
  <c r="H1251" i="1"/>
  <c r="G1306" i="1"/>
  <c r="G1305" i="1"/>
  <c r="H1030" i="1"/>
  <c r="E303" i="9"/>
  <c r="B303" i="9" s="1"/>
  <c r="F260" i="5"/>
  <c r="H1287" i="1"/>
  <c r="G1281" i="1"/>
  <c r="G298" i="1"/>
  <c r="E114" i="6"/>
  <c r="H1300" i="1"/>
  <c r="G1300" i="1"/>
  <c r="H1281" i="1"/>
  <c r="G1287" i="1"/>
  <c r="G1257" i="1"/>
  <c r="G1251" i="1"/>
  <c r="G1201" i="1"/>
  <c r="G1185" i="1"/>
  <c r="G1184" i="1"/>
  <c r="G1182" i="1"/>
  <c r="E336" i="9"/>
  <c r="B336" i="9" s="1"/>
  <c r="G1087" i="1"/>
  <c r="G1092" i="1"/>
  <c r="E307" i="9"/>
  <c r="B307" i="9" s="1"/>
  <c r="G1057" i="1"/>
  <c r="G1055" i="1"/>
  <c r="G1050" i="1"/>
  <c r="F45" i="5"/>
  <c r="G1034" i="1"/>
  <c r="D1024" i="1"/>
  <c r="H1013" i="1"/>
  <c r="H1014" i="1"/>
  <c r="G651" i="1"/>
  <c r="E26" i="9"/>
  <c r="B26" i="9" s="1"/>
  <c r="B296" i="9"/>
  <c r="H848" i="1"/>
  <c r="E82" i="9"/>
  <c r="B82" i="9" s="1"/>
  <c r="H737" i="1"/>
  <c r="E57" i="9"/>
  <c r="B57" i="9" s="1"/>
  <c r="G727" i="1"/>
  <c r="G726" i="1"/>
  <c r="G725" i="1"/>
  <c r="G678" i="1"/>
  <c r="G676" i="1"/>
  <c r="G648" i="1"/>
  <c r="H647" i="1"/>
  <c r="G649" i="1"/>
  <c r="G645" i="1"/>
  <c r="G636" i="1"/>
  <c r="G635" i="1"/>
  <c r="E373" i="4"/>
  <c r="D368" i="1" s="1"/>
  <c r="G381" i="1"/>
  <c r="G380" i="1"/>
  <c r="G377" i="1"/>
  <c r="G374" i="1"/>
  <c r="G375" i="1"/>
  <c r="G423" i="1"/>
  <c r="H421" i="1"/>
  <c r="G299" i="1"/>
  <c r="H422" i="1"/>
  <c r="E648" i="4"/>
  <c r="D642" i="1" s="1"/>
  <c r="G270" i="1"/>
  <c r="G272" i="1"/>
  <c r="F269" i="4"/>
  <c r="H212" i="1"/>
  <c r="G215" i="1"/>
  <c r="H198" i="1"/>
  <c r="G198" i="1"/>
  <c r="G195" i="1"/>
  <c r="H193" i="1"/>
  <c r="H190" i="1"/>
  <c r="H192" i="1"/>
  <c r="H183" i="1"/>
  <c r="E53" i="9"/>
  <c r="B53" i="9" s="1"/>
  <c r="H182" i="1"/>
  <c r="F239" i="9"/>
  <c r="E50" i="9"/>
  <c r="B50" i="9" s="1"/>
  <c r="G174" i="1"/>
  <c r="G177" i="1"/>
  <c r="F178" i="4"/>
  <c r="G166" i="1"/>
  <c r="E49" i="9"/>
  <c r="B49" i="9" s="1"/>
  <c r="E164" i="4"/>
  <c r="D160" i="1" s="1"/>
  <c r="G161" i="1"/>
  <c r="G162" i="1"/>
  <c r="E153" i="4"/>
  <c r="H24" i="9" s="1"/>
  <c r="F237" i="9"/>
  <c r="H154" i="1"/>
  <c r="H151" i="1"/>
  <c r="H133" i="1"/>
  <c r="G131" i="1"/>
  <c r="H130" i="1"/>
  <c r="G130" i="1"/>
  <c r="F134" i="4"/>
  <c r="F129" i="4"/>
  <c r="H122" i="1"/>
  <c r="G123" i="1"/>
  <c r="G82" i="1"/>
  <c r="F83" i="4"/>
  <c r="D79" i="1"/>
  <c r="G79" i="1" s="1"/>
  <c r="H81" i="1"/>
  <c r="G76" i="1"/>
  <c r="G66" i="1"/>
  <c r="H64" i="1"/>
  <c r="G65" i="1"/>
  <c r="E34" i="9"/>
  <c r="B34" i="9" s="1"/>
  <c r="E311" i="9"/>
  <c r="B311" i="9" s="1"/>
  <c r="E324" i="9"/>
  <c r="B324" i="9" s="1"/>
  <c r="H1183" i="1"/>
  <c r="H1187" i="1"/>
  <c r="H1191" i="1"/>
  <c r="H1195" i="1"/>
  <c r="H1199" i="1"/>
  <c r="H1203" i="1"/>
  <c r="H1211" i="1"/>
  <c r="H1215" i="1"/>
  <c r="H1219"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H1182" i="1"/>
  <c r="H1186" i="1"/>
  <c r="H1190" i="1"/>
  <c r="H1194" i="1"/>
  <c r="H1198" i="1"/>
  <c r="H1202" i="1"/>
  <c r="H1206" i="1"/>
  <c r="H1210" i="1"/>
  <c r="H1214" i="1"/>
  <c r="H1218" i="1"/>
  <c r="H1222" i="1"/>
  <c r="H1256" i="1"/>
  <c r="G1260" i="1"/>
  <c r="H1260" i="1"/>
  <c r="G1262" i="1"/>
  <c r="H1262" i="1"/>
  <c r="G1264" i="1"/>
  <c r="H1264" i="1"/>
  <c r="G1266" i="1"/>
  <c r="H1266" i="1"/>
  <c r="G1268" i="1"/>
  <c r="H1268" i="1"/>
  <c r="G1270" i="1"/>
  <c r="H1270" i="1"/>
  <c r="G1272" i="1"/>
  <c r="H1272" i="1"/>
  <c r="G1274" i="1"/>
  <c r="H1274" i="1"/>
  <c r="G1276" i="1"/>
  <c r="H1276" i="1"/>
  <c r="G1261" i="1"/>
  <c r="H1261" i="1"/>
  <c r="G1263" i="1"/>
  <c r="H1263" i="1"/>
  <c r="G1265" i="1"/>
  <c r="H1265" i="1"/>
  <c r="G1267" i="1"/>
  <c r="H1267" i="1"/>
  <c r="G1269" i="1"/>
  <c r="H1269" i="1"/>
  <c r="G1271" i="1"/>
  <c r="H1271" i="1"/>
  <c r="G1273" i="1"/>
  <c r="H1273" i="1"/>
  <c r="G1275" i="1"/>
  <c r="H1275" i="1"/>
  <c r="G1277" i="1"/>
  <c r="H1277" i="1"/>
  <c r="H1541" i="1"/>
  <c r="J1541" i="1"/>
  <c r="J1542" i="1"/>
  <c r="H1542" i="1"/>
  <c r="H1543" i="1"/>
  <c r="J1543" i="1"/>
  <c r="J1544" i="1"/>
  <c r="H1544" i="1"/>
  <c r="H1545" i="1"/>
  <c r="J1545" i="1"/>
  <c r="J1546" i="1"/>
  <c r="H1546" i="1"/>
  <c r="I1549" i="1"/>
  <c r="G1582" i="1"/>
  <c r="H1582" i="1"/>
  <c r="H1587" i="1"/>
  <c r="G1587" i="1"/>
  <c r="G1598" i="1"/>
  <c r="H1598" i="1"/>
  <c r="H1603" i="1"/>
  <c r="G1603" i="1"/>
  <c r="G1614" i="1"/>
  <c r="H1614" i="1"/>
  <c r="G1626" i="1"/>
  <c r="H1626" i="1"/>
  <c r="G1634" i="1"/>
  <c r="H1634" i="1"/>
  <c r="G1642" i="1"/>
  <c r="H1642" i="1"/>
  <c r="G1650" i="1"/>
  <c r="H1650" i="1"/>
  <c r="G1658" i="1"/>
  <c r="H1658" i="1"/>
  <c r="G1666" i="1"/>
  <c r="H1666" i="1"/>
  <c r="G1674" i="1"/>
  <c r="H1674" i="1"/>
  <c r="G1682" i="1"/>
  <c r="H1682" i="1"/>
  <c r="D49" i="4"/>
  <c r="F61" i="4"/>
  <c r="G1473" i="1"/>
  <c r="G1477" i="1"/>
  <c r="G1523" i="1"/>
  <c r="G1527" i="1"/>
  <c r="G1531" i="1"/>
  <c r="G1535" i="1"/>
  <c r="G1538" i="1"/>
  <c r="G1564" i="1"/>
  <c r="I1564" i="1" s="1"/>
  <c r="G1566" i="1"/>
  <c r="I1566" i="1" s="1"/>
  <c r="G1568" i="1"/>
  <c r="I1568" i="1" s="1"/>
  <c r="G1570" i="1"/>
  <c r="I1570" i="1" s="1"/>
  <c r="H1573" i="1"/>
  <c r="I1573" i="1" s="1"/>
  <c r="H1574" i="1"/>
  <c r="H1575" i="1"/>
  <c r="I1575" i="1" s="1"/>
  <c r="H1576" i="1"/>
  <c r="H1577" i="1"/>
  <c r="J1580" i="1"/>
  <c r="H1580" i="1"/>
  <c r="H1583" i="1"/>
  <c r="G1583" i="1"/>
  <c r="H1592" i="1"/>
  <c r="G1594" i="1"/>
  <c r="H1594" i="1"/>
  <c r="H1599" i="1"/>
  <c r="G1599" i="1"/>
  <c r="H1608" i="1"/>
  <c r="G1610" i="1"/>
  <c r="H1610" i="1"/>
  <c r="D164" i="4"/>
  <c r="F165" i="4"/>
  <c r="F426" i="4"/>
  <c r="D647" i="4"/>
  <c r="E119" i="5"/>
  <c r="D1124" i="1" s="1"/>
  <c r="H1124" i="1" s="1"/>
  <c r="D1132" i="1"/>
  <c r="F114" i="6"/>
  <c r="H30" i="3"/>
  <c r="G1461" i="1"/>
  <c r="G1464" i="1"/>
  <c r="G1468" i="1"/>
  <c r="G1472" i="1"/>
  <c r="G1476" i="1"/>
  <c r="G1479" i="1"/>
  <c r="G1483" i="1"/>
  <c r="G1487" i="1"/>
  <c r="G1491" i="1"/>
  <c r="G1495" i="1"/>
  <c r="G1499" i="1"/>
  <c r="G1503" i="1"/>
  <c r="G1507" i="1"/>
  <c r="G1514" i="1"/>
  <c r="G1518" i="1"/>
  <c r="G1522" i="1"/>
  <c r="G1526" i="1"/>
  <c r="G1530" i="1"/>
  <c r="G1534" i="1"/>
  <c r="G1541" i="1"/>
  <c r="I1541" i="1" s="1"/>
  <c r="G1542" i="1"/>
  <c r="I1542" i="1" s="1"/>
  <c r="G1543" i="1"/>
  <c r="I1543" i="1" s="1"/>
  <c r="G1544" i="1"/>
  <c r="I1544" i="1" s="1"/>
  <c r="G1545" i="1"/>
  <c r="I1545" i="1" s="1"/>
  <c r="G1546" i="1"/>
  <c r="I1546" i="1" s="1"/>
  <c r="G1547" i="1"/>
  <c r="H1548" i="1"/>
  <c r="I1548" i="1" s="1"/>
  <c r="H1550" i="1"/>
  <c r="I1550" i="1" s="1"/>
  <c r="H1551" i="1"/>
  <c r="I1551" i="1" s="1"/>
  <c r="H1552" i="1"/>
  <c r="I1552" i="1" s="1"/>
  <c r="H1553" i="1"/>
  <c r="I1553" i="1" s="1"/>
  <c r="I1557" i="1"/>
  <c r="I1559" i="1"/>
  <c r="I1561" i="1"/>
  <c r="H1572" i="1"/>
  <c r="J1573" i="1"/>
  <c r="J1575" i="1"/>
  <c r="G1590" i="1"/>
  <c r="H1590" i="1"/>
  <c r="H1595" i="1"/>
  <c r="G1595" i="1"/>
  <c r="G1606" i="1"/>
  <c r="H1606" i="1"/>
  <c r="H1611" i="1"/>
  <c r="G1611" i="1"/>
  <c r="D7" i="4"/>
  <c r="F39" i="4"/>
  <c r="D262" i="4"/>
  <c r="F263" i="4"/>
  <c r="G156" i="9"/>
  <c r="E156" i="9" s="1"/>
  <c r="B156" i="9" s="1"/>
  <c r="F607" i="4"/>
  <c r="D597" i="4"/>
  <c r="E219" i="5"/>
  <c r="D1224" i="1"/>
  <c r="J1547" i="1"/>
  <c r="J1552" i="1"/>
  <c r="J1554" i="1"/>
  <c r="G1556" i="1"/>
  <c r="I1558" i="1"/>
  <c r="I1560" i="1"/>
  <c r="I1562" i="1"/>
  <c r="H1565" i="1"/>
  <c r="I1565" i="1" s="1"/>
  <c r="H1567" i="1"/>
  <c r="I1567" i="1" s="1"/>
  <c r="H1569" i="1"/>
  <c r="I1569" i="1" s="1"/>
  <c r="H1571" i="1"/>
  <c r="G1574" i="1"/>
  <c r="I1574" i="1" s="1"/>
  <c r="G1576" i="1"/>
  <c r="I1576" i="1" s="1"/>
  <c r="I1578" i="1"/>
  <c r="G1580" i="1"/>
  <c r="I1580" i="1" s="1"/>
  <c r="H1584" i="1"/>
  <c r="G1586" i="1"/>
  <c r="H1586" i="1"/>
  <c r="H1591" i="1"/>
  <c r="G1591" i="1"/>
  <c r="H1600" i="1"/>
  <c r="G1602" i="1"/>
  <c r="H1602" i="1"/>
  <c r="H1607" i="1"/>
  <c r="G1607" i="1"/>
  <c r="G1616" i="1"/>
  <c r="H1616" i="1"/>
  <c r="G1628" i="1"/>
  <c r="G1636" i="1"/>
  <c r="H1636" i="1"/>
  <c r="G1644" i="1"/>
  <c r="H1644" i="1"/>
  <c r="G1652" i="1"/>
  <c r="H1652" i="1"/>
  <c r="G1660" i="1"/>
  <c r="H1660" i="1"/>
  <c r="G1668" i="1"/>
  <c r="H1668" i="1"/>
  <c r="G1676" i="1"/>
  <c r="H1676" i="1"/>
  <c r="G1684" i="1"/>
  <c r="H1684" i="1"/>
  <c r="F581" i="4"/>
  <c r="D571" i="4"/>
  <c r="F585" i="4"/>
  <c r="D584" i="4"/>
  <c r="I30" i="3"/>
  <c r="D1510" i="1"/>
  <c r="H1510" i="1" s="1"/>
  <c r="G346" i="9"/>
  <c r="E346" i="9" s="1"/>
  <c r="H33" i="3"/>
  <c r="D45" i="8"/>
  <c r="C1623" i="1"/>
  <c r="H1581" i="1"/>
  <c r="I1581" i="1" s="1"/>
  <c r="J1581" i="1"/>
  <c r="D82" i="4"/>
  <c r="F112" i="4"/>
  <c r="D125" i="4"/>
  <c r="F135" i="4"/>
  <c r="F141" i="4"/>
  <c r="G24" i="9"/>
  <c r="F202" i="4"/>
  <c r="F216" i="4"/>
  <c r="D230" i="4"/>
  <c r="D152" i="4" s="1"/>
  <c r="E273" i="4"/>
  <c r="D269" i="1" s="1"/>
  <c r="F283" i="4"/>
  <c r="F310" i="4"/>
  <c r="F362" i="4"/>
  <c r="E647" i="4"/>
  <c r="D641" i="1" s="1"/>
  <c r="E431" i="4"/>
  <c r="F537" i="4"/>
  <c r="D536" i="4"/>
  <c r="F13" i="5"/>
  <c r="E12" i="5"/>
  <c r="F12" i="5" s="1"/>
  <c r="F136" i="5"/>
  <c r="D135" i="5"/>
  <c r="G315" i="9"/>
  <c r="G316" i="9"/>
  <c r="D147" i="5"/>
  <c r="F150" i="5"/>
  <c r="E49" i="4"/>
  <c r="F106" i="4"/>
  <c r="F160" i="4"/>
  <c r="E308" i="4"/>
  <c r="E360" i="4"/>
  <c r="F379" i="4"/>
  <c r="D648" i="4"/>
  <c r="D522" i="4"/>
  <c r="E629" i="4"/>
  <c r="D623" i="1" s="1"/>
  <c r="G339" i="9"/>
  <c r="F219" i="5"/>
  <c r="F252" i="5"/>
  <c r="E35" i="6"/>
  <c r="H1579" i="1"/>
  <c r="I1579" i="1" s="1"/>
  <c r="J1579" i="1"/>
  <c r="F68" i="4"/>
  <c r="F126" i="4"/>
  <c r="F154" i="4"/>
  <c r="F170" i="4"/>
  <c r="F194" i="4"/>
  <c r="D321" i="4"/>
  <c r="D373" i="4"/>
  <c r="F431" i="4"/>
  <c r="D430" i="4"/>
  <c r="F467" i="4"/>
  <c r="D466" i="4"/>
  <c r="D7" i="5"/>
  <c r="F71" i="5"/>
  <c r="E70" i="5"/>
  <c r="F70" i="5" s="1"/>
  <c r="F256" i="5"/>
  <c r="E255" i="5"/>
  <c r="D1259" i="1" s="1"/>
  <c r="H1259" i="1" s="1"/>
  <c r="D274" i="5"/>
  <c r="F277" i="5"/>
  <c r="D141" i="6"/>
  <c r="F5" i="6"/>
  <c r="H27" i="3"/>
  <c r="F427" i="4"/>
  <c r="H316" i="9"/>
  <c r="H315" i="9"/>
  <c r="D44" i="8"/>
  <c r="D88" i="5"/>
  <c r="D69" i="5" s="1"/>
  <c r="E337" i="9"/>
  <c r="B337" i="9" s="1"/>
  <c r="D203" i="5"/>
  <c r="D35" i="6"/>
  <c r="D129" i="6"/>
  <c r="G205" i="9"/>
  <c r="E205" i="9" s="1"/>
  <c r="B205" i="9" s="1"/>
  <c r="E88" i="5"/>
  <c r="D1093" i="1" s="1"/>
  <c r="F89" i="5"/>
  <c r="E177" i="5"/>
  <c r="F178" i="5"/>
  <c r="B141" i="9"/>
  <c r="E151" i="9"/>
  <c r="B151" i="9" s="1"/>
  <c r="E159" i="9"/>
  <c r="B159"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7" i="9"/>
  <c r="E207" i="9" s="1"/>
  <c r="B121" i="9"/>
  <c r="B133"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H310" i="9"/>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80" i="9"/>
  <c r="E180" i="9" s="1"/>
  <c r="B180" i="9" s="1"/>
  <c r="H179" i="9"/>
  <c r="M228" i="9"/>
  <c r="G179" i="9"/>
  <c r="E179" i="9" s="1"/>
  <c r="B179" i="9" s="1"/>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I10" i="9"/>
  <c r="B125" i="9"/>
  <c r="E131" i="9"/>
  <c r="B131" i="9" s="1"/>
  <c r="E139" i="9"/>
  <c r="B139" i="9" s="1"/>
  <c r="B145" i="9"/>
  <c r="E155" i="9"/>
  <c r="B155" i="9" s="1"/>
  <c r="B161" i="9"/>
  <c r="B169" i="9"/>
  <c r="B241" i="9"/>
  <c r="B249" i="9"/>
  <c r="B257" i="9"/>
  <c r="B265" i="9"/>
  <c r="B273" i="9"/>
  <c r="B281" i="9"/>
  <c r="B289" i="9"/>
  <c r="B229" i="9"/>
  <c r="B231" i="9"/>
  <c r="B233" i="9"/>
  <c r="B235" i="9"/>
  <c r="B237" i="9"/>
  <c r="B239" i="9"/>
  <c r="B247" i="9"/>
  <c r="B255" i="9"/>
  <c r="B263" i="9"/>
  <c r="B271" i="9"/>
  <c r="B279" i="9"/>
  <c r="B287" i="9"/>
  <c r="H19" i="9" l="1"/>
  <c r="E19" i="9" s="1"/>
  <c r="B19" i="9" s="1"/>
  <c r="E310" i="9"/>
  <c r="B310" i="9" s="1"/>
  <c r="H1024" i="1"/>
  <c r="G1024" i="1"/>
  <c r="F153" i="4"/>
  <c r="D149" i="1"/>
  <c r="H79" i="1"/>
  <c r="H18" i="3"/>
  <c r="D299" i="4"/>
  <c r="C148" i="1"/>
  <c r="H23" i="3"/>
  <c r="C1074" i="1"/>
  <c r="B207" i="9"/>
  <c r="G338" i="9"/>
  <c r="E338" i="9" s="1"/>
  <c r="B338" i="9" s="1"/>
  <c r="F203" i="5"/>
  <c r="C1207" i="1"/>
  <c r="F274" i="5"/>
  <c r="D251" i="5"/>
  <c r="C1278" i="1"/>
  <c r="F321" i="4"/>
  <c r="D308" i="4"/>
  <c r="C316" i="1"/>
  <c r="I28" i="3"/>
  <c r="D1431" i="1"/>
  <c r="F147" i="5"/>
  <c r="C1152" i="1"/>
  <c r="G269" i="1"/>
  <c r="H269" i="1"/>
  <c r="F584" i="4"/>
  <c r="C578" i="1"/>
  <c r="E152" i="4"/>
  <c r="E535" i="4"/>
  <c r="G1259" i="1"/>
  <c r="H31" i="3"/>
  <c r="C1537" i="1"/>
  <c r="F430" i="4"/>
  <c r="C424" i="1"/>
  <c r="E251" i="5"/>
  <c r="G623" i="1"/>
  <c r="H623" i="1"/>
  <c r="E418" i="4"/>
  <c r="D413" i="1" s="1"/>
  <c r="D355" i="1"/>
  <c r="E6" i="4"/>
  <c r="D45" i="1"/>
  <c r="E316" i="9"/>
  <c r="B316" i="9" s="1"/>
  <c r="F536" i="4"/>
  <c r="D535" i="4"/>
  <c r="C530" i="1"/>
  <c r="F230" i="4"/>
  <c r="C226" i="1"/>
  <c r="F125" i="4"/>
  <c r="C121" i="1"/>
  <c r="B346" i="9"/>
  <c r="E345" i="9"/>
  <c r="I10" i="3" s="1"/>
  <c r="H1224" i="1"/>
  <c r="G1224" i="1"/>
  <c r="D6" i="4"/>
  <c r="F7" i="4"/>
  <c r="C3" i="1"/>
  <c r="G1510" i="1"/>
  <c r="G1132" i="1"/>
  <c r="H1132" i="1"/>
  <c r="F273" i="4"/>
  <c r="I24" i="3"/>
  <c r="D1181" i="1"/>
  <c r="F129" i="6"/>
  <c r="C1525" i="1"/>
  <c r="D177" i="5"/>
  <c r="K1481" i="9"/>
  <c r="G344" i="9"/>
  <c r="E344" i="9" s="1"/>
  <c r="B344" i="9" s="1"/>
  <c r="C1621" i="1"/>
  <c r="I39" i="3"/>
  <c r="H22" i="3"/>
  <c r="D6" i="5"/>
  <c r="C1012" i="1"/>
  <c r="F522" i="4"/>
  <c r="C516" i="1"/>
  <c r="E417" i="4"/>
  <c r="D412" i="1" s="1"/>
  <c r="D303" i="1"/>
  <c r="E141" i="6"/>
  <c r="E315" i="9"/>
  <c r="B315" i="9" s="1"/>
  <c r="E24" i="9"/>
  <c r="H1623" i="1"/>
  <c r="G1623" i="1"/>
  <c r="F571" i="4"/>
  <c r="C565" i="1"/>
  <c r="H339" i="9"/>
  <c r="E339" i="9" s="1"/>
  <c r="B339" i="9" s="1"/>
  <c r="D1223" i="1"/>
  <c r="F49" i="4"/>
  <c r="C45" i="1"/>
  <c r="G1124" i="1"/>
  <c r="F228" i="9"/>
  <c r="B228" i="9" s="1"/>
  <c r="H28" i="3"/>
  <c r="C1431" i="1"/>
  <c r="F35" i="6"/>
  <c r="F88" i="5"/>
  <c r="C1093" i="1"/>
  <c r="G343" i="9"/>
  <c r="E343" i="9" s="1"/>
  <c r="E69" i="5"/>
  <c r="D1075" i="1"/>
  <c r="F466" i="4"/>
  <c r="C460" i="1"/>
  <c r="F373" i="4"/>
  <c r="D360" i="4"/>
  <c r="C368" i="1"/>
  <c r="F648" i="4"/>
  <c r="C642" i="1"/>
  <c r="F135" i="5"/>
  <c r="C1140" i="1"/>
  <c r="E7" i="5"/>
  <c r="F7" i="5" s="1"/>
  <c r="D1017" i="1"/>
  <c r="E430" i="4"/>
  <c r="D425" i="1"/>
  <c r="F82" i="4"/>
  <c r="C78" i="1"/>
  <c r="I40" i="3"/>
  <c r="C1622" i="1"/>
  <c r="F597" i="4"/>
  <c r="C591" i="1"/>
  <c r="F262" i="4"/>
  <c r="C258" i="1"/>
  <c r="F647" i="4"/>
  <c r="C641" i="1"/>
  <c r="F164" i="4"/>
  <c r="C160" i="1"/>
  <c r="H149" i="1" l="1"/>
  <c r="G149" i="1"/>
  <c r="G78" i="1"/>
  <c r="H78" i="1"/>
  <c r="I23" i="3"/>
  <c r="D1074" i="1"/>
  <c r="G160" i="1"/>
  <c r="H160" i="1"/>
  <c r="G1622" i="1"/>
  <c r="H1622" i="1"/>
  <c r="G368" i="1"/>
  <c r="H368" i="1"/>
  <c r="H1093" i="1"/>
  <c r="G1093" i="1"/>
  <c r="G516" i="1"/>
  <c r="H516" i="1"/>
  <c r="G3" i="1"/>
  <c r="H3" i="1"/>
  <c r="D640" i="4"/>
  <c r="F535" i="4"/>
  <c r="C529" i="1"/>
  <c r="E422" i="4"/>
  <c r="I17" i="3"/>
  <c r="D2" i="1"/>
  <c r="G316" i="1"/>
  <c r="H316" i="1"/>
  <c r="F251" i="5"/>
  <c r="H25" i="3"/>
  <c r="C1255" i="1"/>
  <c r="D423" i="4"/>
  <c r="D301" i="4"/>
  <c r="C295" i="1"/>
  <c r="G591" i="1"/>
  <c r="H591" i="1"/>
  <c r="H1017" i="1"/>
  <c r="G1017" i="1"/>
  <c r="G258" i="1"/>
  <c r="H258" i="1"/>
  <c r="G425" i="1"/>
  <c r="H425" i="1"/>
  <c r="G1140" i="1"/>
  <c r="H1140" i="1"/>
  <c r="E639" i="4"/>
  <c r="D633" i="1" s="1"/>
  <c r="D424" i="1"/>
  <c r="D418" i="4"/>
  <c r="F360" i="4"/>
  <c r="C355" i="1"/>
  <c r="H1075" i="1"/>
  <c r="G1075" i="1"/>
  <c r="G1223" i="1"/>
  <c r="H1223" i="1"/>
  <c r="D1537" i="1"/>
  <c r="G1537" i="1" s="1"/>
  <c r="I31" i="3"/>
  <c r="G226" i="1"/>
  <c r="H226" i="1"/>
  <c r="D1255" i="1"/>
  <c r="I25" i="3"/>
  <c r="H1537" i="1"/>
  <c r="E640" i="4"/>
  <c r="D634" i="1" s="1"/>
  <c r="D529" i="1"/>
  <c r="D417" i="4"/>
  <c r="F308" i="4"/>
  <c r="C303" i="1"/>
  <c r="F69" i="5"/>
  <c r="G642" i="1"/>
  <c r="H642" i="1"/>
  <c r="D176" i="5"/>
  <c r="G299" i="9" s="1"/>
  <c r="H24" i="3"/>
  <c r="F177" i="5"/>
  <c r="C1181" i="1"/>
  <c r="D300" i="4"/>
  <c r="F6" i="4"/>
  <c r="H17" i="3"/>
  <c r="D422" i="4"/>
  <c r="C2" i="1"/>
  <c r="G424" i="1"/>
  <c r="H424" i="1"/>
  <c r="E299" i="4"/>
  <c r="I18" i="3"/>
  <c r="D148" i="1"/>
  <c r="H148" i="1" s="1"/>
  <c r="G1207" i="1"/>
  <c r="H1207" i="1"/>
  <c r="F152" i="4"/>
  <c r="G641" i="1"/>
  <c r="H641" i="1"/>
  <c r="E6" i="5"/>
  <c r="F6" i="5" s="1"/>
  <c r="I22" i="3"/>
  <c r="D1012" i="1"/>
  <c r="H1012" i="1" s="1"/>
  <c r="G460" i="1"/>
  <c r="H460" i="1"/>
  <c r="E342" i="9"/>
  <c r="B343" i="9"/>
  <c r="H1431" i="1"/>
  <c r="G1431" i="1"/>
  <c r="H9" i="3"/>
  <c r="G45" i="1"/>
  <c r="H45" i="1"/>
  <c r="G565" i="1"/>
  <c r="H565" i="1"/>
  <c r="B24" i="9"/>
  <c r="C1011" i="1"/>
  <c r="H1621" i="1"/>
  <c r="G1621" i="1"/>
  <c r="H11" i="3"/>
  <c r="H1525" i="1"/>
  <c r="G1525" i="1"/>
  <c r="E176" i="5"/>
  <c r="D1180" i="1" s="1"/>
  <c r="G121" i="1"/>
  <c r="H121" i="1"/>
  <c r="G530" i="1"/>
  <c r="H530" i="1"/>
  <c r="D639" i="4"/>
  <c r="F141" i="6"/>
  <c r="G578" i="1"/>
  <c r="H578" i="1"/>
  <c r="G1152" i="1"/>
  <c r="H1152" i="1"/>
  <c r="H1278" i="1"/>
  <c r="G1278" i="1"/>
  <c r="H1074" i="1"/>
  <c r="G1074" i="1"/>
  <c r="G348" i="9"/>
  <c r="E348" i="9" s="1"/>
  <c r="G148" i="1" l="1"/>
  <c r="K3" i="9"/>
  <c r="E301" i="4"/>
  <c r="D297" i="1" s="1"/>
  <c r="E423" i="4"/>
  <c r="F423" i="4" s="1"/>
  <c r="D295" i="1"/>
  <c r="H295" i="1" s="1"/>
  <c r="D424" i="4"/>
  <c r="F422" i="4"/>
  <c r="D643" i="4"/>
  <c r="C417" i="1"/>
  <c r="F176" i="5"/>
  <c r="C1180" i="1"/>
  <c r="G303" i="1"/>
  <c r="H303" i="1"/>
  <c r="G1255" i="1"/>
  <c r="H1255" i="1"/>
  <c r="E643" i="4"/>
  <c r="D417" i="1"/>
  <c r="F639" i="4"/>
  <c r="C633" i="1"/>
  <c r="G306" i="9"/>
  <c r="E306" i="9" s="1"/>
  <c r="B306" i="9" s="1"/>
  <c r="H299" i="9"/>
  <c r="E299" i="9" s="1"/>
  <c r="D1011" i="1"/>
  <c r="H1181" i="1"/>
  <c r="G1181" i="1"/>
  <c r="G355" i="1"/>
  <c r="H355" i="1"/>
  <c r="F301" i="4"/>
  <c r="C297" i="1"/>
  <c r="G529" i="1"/>
  <c r="H529" i="1"/>
  <c r="N3" i="9"/>
  <c r="I11" i="3"/>
  <c r="G1012" i="1"/>
  <c r="F417" i="4"/>
  <c r="C412" i="1"/>
  <c r="F299" i="4"/>
  <c r="E300" i="4"/>
  <c r="D296" i="1" s="1"/>
  <c r="E347" i="9"/>
  <c r="I9" i="3" s="1"/>
  <c r="B348" i="9"/>
  <c r="G2" i="1"/>
  <c r="H2" i="1"/>
  <c r="C296" i="1"/>
  <c r="F418" i="4"/>
  <c r="C413" i="1"/>
  <c r="D644" i="4"/>
  <c r="D425" i="4"/>
  <c r="C418" i="1"/>
  <c r="G20" i="9"/>
  <c r="F640" i="4"/>
  <c r="C634" i="1"/>
  <c r="H8" i="3" l="1"/>
  <c r="M3" i="9" s="1"/>
  <c r="H1011" i="1"/>
  <c r="G1011" i="1"/>
  <c r="E424" i="4"/>
  <c r="D419" i="1" s="1"/>
  <c r="G295" i="1"/>
  <c r="B299" i="9"/>
  <c r="D637" i="1"/>
  <c r="H1180" i="1"/>
  <c r="G1180" i="1"/>
  <c r="D645" i="4"/>
  <c r="F643" i="4"/>
  <c r="C637" i="1"/>
  <c r="E425" i="4"/>
  <c r="D420" i="1" s="1"/>
  <c r="E644" i="4"/>
  <c r="F644" i="4" s="1"/>
  <c r="D418" i="1"/>
  <c r="G418" i="1" s="1"/>
  <c r="H20" i="9"/>
  <c r="E20" i="9" s="1"/>
  <c r="B20" i="9" s="1"/>
  <c r="G297" i="1"/>
  <c r="H297" i="1"/>
  <c r="C420" i="1"/>
  <c r="G296" i="1"/>
  <c r="H296" i="1"/>
  <c r="D646" i="4"/>
  <c r="C638" i="1"/>
  <c r="F300" i="4"/>
  <c r="G412" i="1"/>
  <c r="H412" i="1"/>
  <c r="G633" i="1"/>
  <c r="H633" i="1"/>
  <c r="F424" i="4"/>
  <c r="C419" i="1"/>
  <c r="G413" i="1"/>
  <c r="H413" i="1"/>
  <c r="G634" i="1"/>
  <c r="H634" i="1"/>
  <c r="G417" i="1"/>
  <c r="H417" i="1"/>
  <c r="H418" i="1" l="1"/>
  <c r="F425" i="4"/>
  <c r="E646" i="4"/>
  <c r="D638" i="1"/>
  <c r="G638" i="1" s="1"/>
  <c r="D649" i="4"/>
  <c r="F645" i="4"/>
  <c r="C639" i="1"/>
  <c r="E645" i="4"/>
  <c r="G419" i="1"/>
  <c r="H419" i="1"/>
  <c r="H334" i="9"/>
  <c r="G334" i="9"/>
  <c r="D650" i="4"/>
  <c r="C640" i="1"/>
  <c r="G420" i="1"/>
  <c r="H420" i="1"/>
  <c r="G637" i="1"/>
  <c r="H637" i="1"/>
  <c r="E334" i="9" l="1"/>
  <c r="E298" i="9" s="1"/>
  <c r="I8" i="3" s="1"/>
  <c r="E650" i="4"/>
  <c r="F650" i="4" s="1"/>
  <c r="D640" i="1"/>
  <c r="G640" i="1" s="1"/>
  <c r="H638" i="1"/>
  <c r="E649" i="4"/>
  <c r="D639" i="1"/>
  <c r="G639" i="1" s="1"/>
  <c r="H20" i="3"/>
  <c r="C644" i="1"/>
  <c r="F646" i="4"/>
  <c r="H19" i="3"/>
  <c r="F649" i="4"/>
  <c r="C643" i="1"/>
  <c r="G297" i="9" l="1"/>
  <c r="E297" i="9" s="1"/>
  <c r="B297" i="9" s="1"/>
  <c r="B334" i="9"/>
  <c r="H639" i="1"/>
  <c r="H640" i="1"/>
  <c r="I19" i="3"/>
  <c r="D643" i="1"/>
  <c r="G643" i="1" s="1"/>
  <c r="I20" i="3"/>
  <c r="D644" i="1"/>
  <c r="G644" i="1" s="1"/>
  <c r="H7" i="3" l="1"/>
  <c r="J3" i="9" s="1"/>
  <c r="H643" i="1"/>
  <c r="H644" i="1"/>
  <c r="G295" i="9" l="1"/>
  <c r="L293" i="9"/>
  <c r="F293" i="9" s="1"/>
  <c r="H295" i="9"/>
  <c r="H18" i="9"/>
  <c r="G18" i="9"/>
  <c r="J6" i="9"/>
  <c r="I11" i="9"/>
  <c r="H17" i="9"/>
  <c r="I8" i="9"/>
  <c r="M15" i="9"/>
  <c r="I5" i="9"/>
  <c r="K11" i="9"/>
  <c r="H16" i="9"/>
  <c r="I6" i="9"/>
  <c r="K12" i="9"/>
  <c r="I7" i="9"/>
  <c r="K13" i="9"/>
  <c r="K10" i="9"/>
  <c r="G16" i="9"/>
  <c r="H21" i="9"/>
  <c r="K7" i="9"/>
  <c r="J12" i="9"/>
  <c r="J17" i="9"/>
  <c r="K8" i="9"/>
  <c r="J13" i="9"/>
  <c r="J5" i="9"/>
  <c r="L16" i="9"/>
  <c r="G17" i="9"/>
  <c r="K9" i="9"/>
  <c r="L15" i="9"/>
  <c r="G21" i="9"/>
  <c r="K6" i="9"/>
  <c r="J11" i="9"/>
  <c r="I17" i="9"/>
  <c r="H22" i="9"/>
  <c r="J8" i="9"/>
  <c r="I13" i="9"/>
  <c r="J9" i="9"/>
  <c r="H15" i="9"/>
  <c r="K5" i="9"/>
  <c r="J10" i="9"/>
  <c r="M16" i="9"/>
  <c r="G22" i="9"/>
  <c r="J7" i="9"/>
  <c r="I12" i="9"/>
  <c r="I9" i="9"/>
  <c r="G15" i="9"/>
  <c r="F15" i="9" l="1"/>
  <c r="E13" i="9"/>
  <c r="B13" i="9" s="1"/>
  <c r="E15" i="9"/>
  <c r="E22" i="9"/>
  <c r="B22" i="9" s="1"/>
  <c r="E10" i="9"/>
  <c r="B10" i="9" s="1"/>
  <c r="E12" i="9"/>
  <c r="B12" i="9" s="1"/>
  <c r="E21" i="9"/>
  <c r="B21" i="9" s="1"/>
  <c r="E8" i="9"/>
  <c r="B8" i="9" s="1"/>
  <c r="E18" i="9"/>
  <c r="B18" i="9" s="1"/>
  <c r="E295" i="9"/>
  <c r="E23" i="9" s="1"/>
  <c r="I7" i="3" s="1"/>
  <c r="E17" i="9"/>
  <c r="B17" i="9" s="1"/>
  <c r="E7" i="9"/>
  <c r="B7" i="9" s="1"/>
  <c r="F16" i="9"/>
  <c r="F14" i="9" s="1"/>
  <c r="E16" i="9"/>
  <c r="E5" i="9"/>
  <c r="E11" i="9"/>
  <c r="B11" i="9" s="1"/>
  <c r="E9" i="9"/>
  <c r="B9" i="9" s="1"/>
  <c r="E6" i="9"/>
  <c r="B6" i="9" s="1"/>
  <c r="B293" i="9"/>
  <c r="F23" i="9"/>
  <c r="B15" i="9" l="1"/>
  <c r="B295" i="9"/>
  <c r="F3" i="9"/>
  <c r="E14" i="9"/>
  <c r="I13" i="3" s="1"/>
  <c r="E4" i="9"/>
  <c r="B5" i="9"/>
  <c r="B16" i="9"/>
  <c r="E3" i="9" l="1"/>
</calcChain>
</file>

<file path=xl/sharedStrings.xml><?xml version="1.0" encoding="utf-8"?>
<sst xmlns="http://schemas.openxmlformats.org/spreadsheetml/2006/main" count="4733" uniqueCount="3656">
  <si>
    <t>Obveznik:</t>
  </si>
  <si>
    <t>12575 - OSNOVNA ŠKOLA IVANA MAŽURANIĆA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</si>
  <si>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</si>
  <si>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</si>
  <si>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</si>
  <si>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</si>
  <si>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</si>
  <si>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</si>
  <si>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</si>
  <si>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</si>
  <si>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</si>
  <si>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</si>
  <si>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</si>
  <si>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</si>
  <si>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</si>
  <si>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</si>
  <si>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</si>
  <si>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</si>
  <si>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</si>
  <si>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</si>
  <si>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</si>
  <si>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</si>
  <si>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</si>
  <si>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</si>
  <si>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</si>
  <si>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</si>
  <si>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</si>
  <si>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</si>
  <si>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</si>
  <si>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</si>
  <si>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</si>
  <si>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</si>
  <si>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</si>
  <si>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</si>
  <si>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</si>
  <si>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</si>
  <si>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</si>
  <si>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</si>
  <si>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</si>
  <si>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</si>
  <si>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</si>
  <si>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</si>
  <si>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</si>
  <si>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</si>
  <si>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</si>
  <si>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</si>
  <si>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</si>
  <si>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</si>
  <si>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</si>
  <si>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</si>
  <si>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</si>
  <si>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</si>
  <si>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</si>
  <si>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</si>
  <si>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</si>
  <si>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</si>
  <si>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</si>
  <si>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</si>
  <si>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</si>
  <si>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</si>
  <si>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</si>
  <si>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</si>
  <si>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</si>
  <si>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</si>
  <si>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</si>
  <si>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</si>
  <si>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</si>
  <si>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</si>
  <si>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</si>
  <si>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</si>
  <si>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</si>
  <si>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</si>
  <si>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</si>
  <si>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</si>
  <si>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</si>
  <si>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</si>
  <si>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</si>
  <si>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</si>
  <si>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</si>
  <si>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</si>
  <si>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</si>
  <si>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</si>
  <si>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</si>
  <si>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</si>
  <si>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</si>
  <si>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</si>
  <si>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</si>
  <si>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</si>
  <si>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</si>
  <si>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</si>
  <si>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</si>
  <si>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</si>
  <si>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</si>
  <si>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</si>
  <si>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</si>
  <si>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</si>
  <si>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</si>
  <si>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</si>
  <si>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</si>
  <si>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</si>
  <si>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</si>
  <si>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</si>
  <si>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</si>
  <si>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</si>
  <si>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</si>
  <si>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</si>
  <si>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</si>
  <si>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</si>
  <si>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</si>
  <si>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</si>
  <si>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</si>
  <si>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</si>
  <si>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</si>
  <si>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</si>
  <si>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</si>
  <si>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</si>
  <si>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</si>
  <si>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</si>
  <si>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</si>
  <si>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</si>
  <si>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</si>
  <si>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</si>
  <si>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</si>
  <si>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</si>
  <si>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</si>
  <si>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</si>
  <si>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</si>
  <si>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</si>
  <si>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</si>
  <si>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</si>
  <si>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</si>
  <si>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</si>
  <si>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</si>
  <si>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</si>
  <si>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</si>
  <si>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</si>
  <si>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</si>
  <si>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</si>
  <si>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</si>
  <si>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</si>
  <si>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</si>
  <si>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</si>
  <si>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</si>
  <si>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</si>
  <si>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</si>
  <si>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</si>
  <si>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</si>
  <si>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</si>
  <si>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</si>
  <si>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</si>
  <si>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</si>
  <si>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</si>
  <si>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</si>
  <si>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</si>
  <si>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</si>
  <si>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</si>
  <si>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</si>
  <si>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</si>
  <si>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</si>
  <si>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</si>
  <si>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</si>
  <si>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</si>
  <si>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</si>
  <si>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</si>
  <si>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</si>
  <si>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</si>
  <si>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</si>
  <si>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</si>
  <si>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</si>
  <si>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</si>
  <si>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</si>
  <si>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</si>
  <si>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</si>
  <si>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</si>
  <si>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</si>
  <si>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</si>
  <si>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</si>
  <si>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</si>
  <si>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</si>
  <si>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</si>
  <si>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</si>
  <si>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</si>
  <si>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</si>
  <si>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</si>
  <si>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</si>
  <si>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</si>
  <si>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</si>
  <si>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</si>
  <si>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</si>
  <si>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</si>
  <si>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</si>
  <si>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</si>
  <si>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</si>
  <si>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</si>
  <si>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</si>
  <si>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</si>
  <si>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</si>
  <si>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</si>
  <si>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</si>
  <si>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</si>
  <si>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</si>
  <si>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</si>
  <si>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</si>
  <si>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</si>
  <si>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</si>
  <si>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</si>
  <si>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</si>
  <si>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</si>
  <si>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</si>
  <si>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</si>
  <si>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</si>
  <si>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</si>
  <si>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</si>
  <si>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</si>
  <si>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</si>
  <si>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</si>
  <si>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</si>
  <si>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</si>
  <si>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</si>
  <si>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</si>
  <si>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</si>
  <si>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</si>
  <si>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</si>
  <si>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</si>
  <si>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</si>
  <si>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</si>
  <si>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</si>
  <si>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</si>
  <si>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</si>
  <si>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</si>
  <si>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</si>
  <si>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</si>
  <si>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</si>
  <si>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</si>
  <si>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</si>
  <si>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</si>
  <si>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</si>
  <si>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</si>
  <si>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</si>
  <si>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</si>
  <si>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</si>
  <si>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</si>
  <si>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</si>
  <si>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</si>
  <si>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</si>
  <si>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</si>
  <si>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</si>
  <si>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</si>
  <si>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</si>
  <si>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</si>
  <si>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</si>
  <si>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</si>
  <si>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</si>
  <si>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</si>
  <si>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</si>
  <si>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</si>
  <si>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</si>
  <si>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</si>
  <si>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</si>
  <si>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</si>
  <si>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</si>
  <si>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</si>
  <si>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</si>
  <si>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</si>
  <si>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</si>
  <si>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</si>
  <si>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</si>
  <si>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</si>
  <si>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</si>
  <si>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</si>
  <si>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</si>
  <si>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</si>
  <si>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</si>
  <si>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</si>
  <si>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</si>
  <si>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</si>
  <si>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</si>
  <si>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</si>
  <si>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</si>
  <si>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</si>
  <si>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</si>
  <si>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</si>
  <si>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</si>
  <si>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</si>
  <si>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</si>
  <si>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</si>
  <si>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</si>
  <si>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</si>
  <si>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</si>
  <si>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</si>
  <si>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</si>
  <si>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</si>
  <si>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</si>
  <si>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</si>
  <si>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</si>
  <si>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</si>
  <si>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</si>
  <si>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</si>
  <si>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</si>
  <si>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</si>
  <si>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</si>
  <si>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</si>
  <si>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</si>
  <si>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</si>
  <si>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</si>
  <si>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</si>
  <si>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</si>
  <si>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</si>
  <si>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</si>
  <si>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</si>
  <si>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</si>
  <si>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</si>
  <si>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</si>
  <si>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</si>
  <si>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</si>
  <si>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</si>
  <si>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</si>
  <si>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</si>
  <si>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</si>
  <si>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</si>
  <si>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</si>
  <si>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</si>
  <si>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</si>
  <si>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</si>
  <si>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</si>
  <si>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</si>
  <si>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</si>
  <si>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</si>
  <si>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</si>
  <si>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</si>
  <si>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</si>
  <si>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</si>
  <si>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</si>
  <si>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</si>
  <si>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</si>
  <si>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</si>
  <si>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</si>
  <si>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</si>
  <si>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</si>
  <si>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</si>
  <si>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</si>
  <si>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</si>
  <si>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</si>
  <si>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</si>
  <si>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</si>
  <si>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</si>
  <si>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</si>
  <si>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</si>
  <si>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</si>
  <si>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</si>
  <si>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</si>
  <si>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</si>
  <si>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</si>
  <si>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</si>
  <si>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</si>
  <si>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</si>
  <si>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</si>
  <si>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</si>
  <si>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</si>
  <si>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</si>
  <si>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</si>
  <si>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</si>
  <si>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</si>
  <si>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</si>
  <si>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</si>
  <si>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</si>
  <si>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</si>
  <si>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</si>
  <si>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</si>
  <si>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</si>
  <si>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</si>
  <si>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</si>
  <si>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</si>
  <si>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</si>
  <si>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</si>
  <si>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</si>
  <si>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</si>
  <si>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</si>
  <si>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</si>
  <si>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</si>
  <si>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</si>
  <si>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</si>
  <si>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</si>
  <si>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</si>
  <si>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</si>
  <si>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</si>
  <si>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</si>
  <si>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</si>
  <si>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</si>
  <si>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</si>
  <si>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</si>
  <si>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</si>
  <si>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</si>
  <si>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</si>
  <si>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</si>
  <si>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</si>
  <si>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</si>
  <si>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</si>
  <si>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</si>
  <si>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</si>
  <si>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</si>
  <si>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</si>
  <si>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</si>
  <si>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</si>
  <si>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</si>
  <si>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</si>
  <si>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</si>
  <si>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</si>
  <si>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</si>
  <si>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</si>
  <si>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</si>
  <si>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</si>
  <si>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</si>
  <si>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</si>
  <si>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</si>
  <si>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</si>
  <si>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</si>
  <si>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</si>
  <si>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</si>
  <si>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</si>
  <si>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</si>
  <si>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</si>
  <si>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</si>
  <si>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</si>
  <si>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</si>
  <si>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</si>
  <si>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</si>
  <si>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</si>
  <si>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</si>
  <si>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</si>
  <si>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</si>
  <si>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</si>
  <si>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</si>
  <si>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</si>
  <si>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</si>
  <si>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</si>
  <si>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</si>
  <si>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</si>
  <si>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</si>
  <si>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</si>
  <si>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</si>
  <si>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</si>
  <si>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</si>
  <si>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</si>
  <si>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</si>
  <si>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</si>
  <si>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</si>
  <si>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</si>
  <si>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</si>
  <si>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</si>
  <si>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</si>
  <si>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</si>
  <si>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</si>
  <si>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</si>
  <si>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</si>
  <si>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</si>
  <si>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</si>
  <si>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</si>
  <si>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</si>
  <si>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</si>
  <si>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</si>
  <si>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</si>
  <si>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</si>
  <si>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</si>
  <si>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</si>
  <si>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</si>
  <si>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</si>
  <si>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</si>
  <si>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</si>
  <si>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</si>
  <si>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</si>
  <si>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</si>
  <si>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</si>
  <si>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</si>
  <si>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</si>
  <si>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</si>
  <si>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</si>
  <si>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</si>
  <si>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</si>
  <si>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</si>
  <si>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</si>
  <si>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</si>
  <si>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</si>
  <si>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</si>
  <si>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</si>
  <si>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</si>
  <si>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</si>
  <si>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</si>
  <si>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</si>
  <si>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</si>
  <si>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</si>
  <si>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</si>
  <si>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</si>
  <si>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</si>
  <si>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</si>
  <si>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</si>
  <si>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</si>
  <si>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</si>
  <si>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</si>
  <si>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</si>
  <si>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</si>
  <si>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</si>
  <si>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</si>
  <si>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</si>
  <si>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</si>
  <si>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</si>
  <si>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</si>
  <si>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</si>
  <si>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</si>
  <si>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</si>
  <si>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</si>
  <si>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</si>
  <si>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</si>
  <si>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</si>
  <si>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</si>
  <si>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</si>
  <si>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</si>
  <si>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</si>
  <si>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</si>
  <si>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</si>
  <si>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</si>
  <si>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</si>
  <si>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</si>
  <si>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</si>
  <si>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</si>
  <si>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</si>
  <si>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</si>
  <si>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</si>
  <si>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</si>
  <si>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</si>
  <si>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</si>
  <si>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</si>
  <si>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</si>
  <si>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</si>
  <si>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</si>
  <si>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</si>
  <si>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</si>
  <si>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</si>
  <si>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</si>
  <si>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</si>
  <si>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</si>
  <si>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</si>
  <si>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</si>
  <si>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</si>
  <si>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</si>
  <si>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</si>
  <si>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</si>
  <si>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</si>
  <si>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</si>
  <si>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</si>
  <si>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</si>
  <si>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</si>
  <si>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</si>
  <si>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</si>
  <si>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</si>
  <si>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</si>
  <si>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</si>
  <si>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</si>
  <si>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</si>
  <si>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</si>
  <si>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</si>
  <si>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</si>
  <si>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</si>
  <si>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</si>
  <si>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</si>
  <si>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</si>
  <si>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</si>
  <si>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</si>
  <si>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</si>
  <si>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</si>
  <si>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</si>
  <si>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</si>
  <si>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</si>
  <si>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</si>
  <si>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</si>
  <si>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</si>
  <si>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</si>
  <si>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</si>
  <si>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</si>
  <si>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</si>
  <si>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</si>
  <si>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</si>
  <si>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</si>
  <si>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</si>
  <si>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</si>
  <si>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</si>
  <si>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</si>
  <si>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</si>
  <si>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</si>
  <si>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</si>
  <si>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</si>
  <si>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</si>
  <si>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</si>
  <si>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</si>
  <si>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</si>
  <si>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</si>
  <si>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</si>
  <si>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</si>
  <si>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</si>
  <si>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</si>
  <si>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</si>
  <si>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</si>
  <si>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</si>
  <si>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</si>
  <si>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</si>
  <si>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</si>
  <si>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</si>
  <si>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</si>
  <si>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</si>
  <si>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</si>
  <si>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</si>
  <si>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</si>
  <si>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</si>
  <si>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</si>
  <si>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</si>
  <si>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</si>
  <si>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</si>
  <si>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</si>
  <si>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</si>
  <si>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</si>
  <si>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</si>
  <si>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</si>
  <si>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</si>
  <si>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</si>
  <si>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</si>
  <si>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</si>
  <si>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</si>
  <si>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</si>
  <si>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</si>
  <si>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</si>
  <si>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</si>
  <si>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</si>
  <si>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</si>
  <si>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</si>
  <si>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</si>
  <si>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</si>
  <si>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</si>
  <si>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</si>
  <si>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</si>
  <si>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</si>
  <si>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</si>
  <si>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</si>
  <si>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</si>
  <si>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</si>
  <si>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</si>
  <si>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</si>
  <si>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</si>
  <si>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</si>
  <si>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</si>
  <si>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</si>
  <si>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</si>
  <si>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</si>
  <si>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</si>
  <si>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</si>
  <si>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</si>
  <si>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</si>
  <si>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</si>
  <si>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</si>
  <si>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</si>
  <si>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</si>
  <si>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</si>
  <si>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</si>
  <si>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</si>
  <si>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</si>
  <si>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</si>
  <si>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</si>
  <si>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</si>
  <si>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</si>
  <si>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</si>
  <si>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</si>
  <si>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</si>
  <si>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</si>
  <si>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</si>
  <si>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</si>
  <si>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</si>
  <si>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</si>
  <si>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</si>
  <si>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</si>
  <si>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</si>
  <si>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</si>
  <si>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</si>
  <si>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</si>
  <si>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</si>
  <si>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</si>
  <si>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</si>
  <si>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</si>
  <si>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</si>
  <si>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</si>
  <si>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</si>
  <si>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</si>
  <si>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</si>
  <si>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</si>
  <si>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</si>
  <si>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</si>
  <si>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</si>
  <si>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</si>
  <si>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</si>
  <si>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</si>
  <si>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</si>
  <si>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</si>
  <si>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</si>
  <si>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</si>
  <si>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</si>
  <si>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</si>
  <si>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</si>
  <si>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</si>
  <si>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</si>
  <si>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</si>
  <si>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</si>
  <si>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</si>
  <si>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</si>
  <si>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</si>
  <si>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</si>
  <si>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</si>
  <si>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</si>
  <si>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</si>
  <si>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</si>
  <si>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</si>
  <si>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</si>
  <si>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</si>
  <si>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</si>
  <si>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</si>
  <si>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</si>
  <si>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</si>
  <si>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</si>
  <si>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</si>
  <si>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</si>
  <si>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</si>
  <si>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</si>
  <si>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</si>
  <si>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</si>
  <si>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</si>
  <si>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</si>
  <si>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</si>
  <si>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</si>
  <si>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</si>
  <si>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</si>
  <si>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</si>
  <si>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</si>
  <si>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</si>
  <si>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</si>
  <si>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</si>
  <si>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</si>
  <si>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</si>
  <si>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</si>
  <si>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</si>
  <si>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</si>
  <si>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</si>
  <si>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</si>
  <si>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</si>
  <si>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</si>
  <si>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</si>
  <si>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</si>
  <si>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</si>
  <si>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</si>
  <si>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</si>
  <si>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</si>
  <si>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</si>
  <si>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</si>
  <si>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</si>
  <si>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</si>
  <si>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</si>
  <si>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</si>
  <si>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</si>
  <si>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</si>
  <si>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</si>
  <si>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</si>
  <si>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</si>
  <si>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</si>
  <si>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</si>
  <si>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</si>
  <si>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</si>
  <si>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</si>
  <si>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</si>
  <si>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</si>
  <si>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</si>
  <si>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</si>
  <si>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</si>
  <si>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</si>
  <si>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</si>
  <si>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</si>
  <si>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</si>
  <si>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</si>
  <si>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</si>
  <si>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</si>
  <si>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</si>
  <si>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</si>
  <si>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</si>
  <si>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</si>
  <si>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</si>
  <si>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</si>
  <si>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</si>
  <si>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</si>
  <si>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</si>
  <si>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</si>
  <si>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</si>
  <si>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</si>
  <si>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</si>
  <si>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</si>
  <si>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</si>
  <si>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</si>
  <si>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</si>
  <si>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</si>
  <si>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</si>
  <si>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</si>
  <si>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</si>
  <si>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</si>
  <si>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</si>
  <si>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</si>
  <si>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</si>
  <si>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</si>
  <si>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</si>
  <si>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</si>
  <si>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</si>
  <si>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</si>
  <si>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</si>
  <si>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</si>
  <si>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</si>
  <si>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</si>
  <si>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</si>
  <si>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</si>
  <si>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</si>
  <si>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</si>
  <si>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</si>
  <si>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</si>
  <si>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</si>
  <si>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</si>
  <si>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</si>
  <si>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</si>
  <si>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</si>
  <si>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</si>
  <si>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</si>
  <si>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</si>
  <si>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</si>
  <si>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</si>
  <si>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</si>
  <si>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</si>
  <si>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</si>
  <si>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</si>
  <si>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</si>
  <si>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</si>
  <si>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</si>
  <si>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</si>
  <si>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</si>
  <si>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</si>
  <si>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</si>
  <si>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</si>
  <si>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</si>
  <si>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</si>
  <si>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</si>
  <si>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</si>
  <si>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</si>
  <si>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</si>
  <si>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</si>
  <si>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</si>
  <si>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</si>
  <si>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</si>
  <si>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</si>
  <si>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</si>
  <si>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</si>
  <si>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</si>
  <si>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</si>
  <si>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</si>
  <si>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</si>
  <si>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</si>
  <si>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</si>
  <si>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</si>
  <si>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</si>
  <si>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</si>
  <si>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</si>
  <si>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</si>
  <si>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</si>
  <si>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</si>
  <si>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</si>
  <si>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</si>
  <si>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</si>
  <si>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</si>
  <si>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</si>
  <si>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</si>
  <si>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</si>
  <si>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</si>
  <si>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</si>
  <si>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</si>
  <si>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</si>
  <si>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</si>
  <si>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</si>
  <si>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</si>
  <si>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</si>
  <si>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</si>
  <si>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</si>
  <si>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</si>
  <si>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</si>
  <si>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</si>
  <si>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</si>
  <si>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</si>
  <si>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</si>
  <si>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</si>
  <si>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</si>
  <si>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</si>
  <si>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</si>
  <si>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</si>
  <si>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</si>
  <si>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</si>
  <si>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</si>
  <si>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</si>
  <si>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</si>
  <si>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</si>
  <si>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</si>
  <si>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</si>
  <si>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</si>
  <si>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</si>
  <si>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</si>
  <si>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</si>
  <si>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</si>
  <si>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</si>
  <si>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</si>
  <si>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</si>
  <si>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</si>
  <si>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</si>
  <si>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</si>
  <si>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</si>
  <si>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</si>
  <si>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</si>
  <si>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</si>
  <si>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</si>
  <si>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</si>
  <si>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</si>
  <si>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</si>
  <si>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</si>
  <si>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</si>
  <si>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</si>
  <si>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</si>
  <si>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</si>
  <si>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</si>
  <si>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</si>
  <si>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</si>
  <si>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</si>
  <si>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</si>
  <si>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</si>
  <si>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</si>
  <si>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</si>
  <si>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</si>
  <si>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</si>
  <si>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</si>
  <si>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</si>
  <si>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</si>
  <si>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</si>
  <si>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</si>
  <si>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</si>
  <si>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</si>
  <si>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</si>
  <si>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</si>
  <si>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</si>
  <si>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</si>
  <si>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</si>
  <si>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</si>
  <si>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</si>
  <si>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</si>
  <si>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</si>
  <si>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</si>
  <si>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</si>
  <si>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</si>
  <si>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</si>
  <si>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</si>
  <si>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</si>
  <si>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</si>
  <si>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</si>
  <si>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</si>
  <si>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</si>
  <si>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</si>
  <si>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</si>
  <si>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</si>
  <si>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</si>
  <si>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</si>
  <si>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</si>
  <si>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</si>
  <si>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</si>
  <si>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</si>
  <si>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</si>
  <si>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</si>
  <si>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</si>
  <si>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</si>
  <si>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</si>
  <si>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</si>
  <si>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</si>
  <si>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</si>
  <si>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</si>
  <si>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</si>
  <si>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</si>
  <si>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</si>
  <si>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</si>
  <si>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</si>
  <si>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</si>
  <si>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</si>
  <si>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</si>
  <si>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</si>
  <si>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</si>
  <si>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</si>
  <si>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</si>
  <si>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</si>
  <si>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</si>
  <si>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</si>
  <si>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</si>
  <si>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</si>
  <si>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</si>
  <si>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</si>
  <si>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</si>
  <si>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</si>
  <si>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</si>
  <si>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</si>
  <si>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</si>
  <si>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</si>
  <si>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</si>
  <si>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</si>
  <si>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</si>
  <si>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</si>
  <si>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</si>
  <si>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</si>
  <si>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</si>
  <si>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</si>
  <si>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</si>
  <si>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</si>
  <si>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</si>
  <si>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</si>
  <si>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</si>
  <si>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</si>
  <si>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</si>
  <si>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</si>
  <si>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</si>
  <si>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</si>
  <si>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</si>
  <si>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</si>
  <si>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</si>
  <si>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</si>
  <si>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</si>
  <si>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</si>
  <si>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</si>
  <si>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</si>
  <si>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</si>
  <si>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</si>
  <si>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</si>
  <si>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</si>
  <si>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</si>
  <si>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</si>
  <si>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</si>
  <si>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</si>
  <si>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</si>
  <si>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</si>
  <si>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</si>
  <si>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</si>
  <si>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</si>
  <si>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</si>
  <si>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</si>
  <si>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</si>
  <si>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</si>
  <si>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</si>
  <si>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</si>
  <si>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</si>
  <si>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</si>
  <si>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</si>
  <si>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</si>
  <si>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</si>
  <si>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</si>
  <si>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</si>
  <si>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</si>
  <si>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</si>
  <si>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</si>
  <si>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</si>
  <si>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</si>
  <si>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</si>
  <si>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</si>
  <si>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</si>
  <si>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</si>
  <si>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</si>
  <si>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</si>
  <si>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</si>
  <si>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</si>
  <si>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</si>
  <si>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</si>
  <si>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</si>
  <si>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</si>
  <si>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</si>
  <si>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</si>
  <si>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</si>
  <si>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</si>
  <si>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</si>
  <si>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</si>
  <si>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</si>
  <si>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</si>
  <si>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</si>
  <si>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</si>
  <si>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</si>
  <si>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</si>
  <si>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</si>
  <si>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</si>
  <si>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</si>
  <si>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</si>
  <si>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</si>
  <si>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</si>
  <si>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</si>
  <si>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</si>
  <si>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</si>
  <si>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</si>
  <si>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</si>
  <si>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</si>
  <si>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</si>
  <si>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</si>
  <si>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</si>
  <si>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</si>
  <si>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</si>
  <si>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</si>
  <si>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</si>
  <si>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</si>
  <si>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</si>
  <si>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</si>
  <si>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</si>
  <si>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</si>
  <si>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</si>
  <si>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</si>
  <si>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</si>
  <si>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</si>
  <si>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</si>
  <si>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</si>
  <si>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</si>
  <si>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</si>
  <si>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</si>
  <si>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</si>
  <si>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</si>
  <si>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</si>
  <si>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</si>
  <si>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</si>
  <si>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</si>
  <si>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</si>
  <si>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</si>
  <si>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</si>
  <si>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</si>
  <si>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</si>
  <si>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</si>
  <si>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</si>
  <si>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</si>
  <si>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</si>
  <si>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</si>
  <si>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</si>
  <si>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</si>
  <si>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</si>
  <si>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</si>
  <si>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</si>
  <si>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</si>
  <si>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</si>
  <si>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</si>
  <si>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</si>
  <si>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</si>
  <si>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</si>
  <si>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</si>
  <si>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</si>
  <si>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</si>
  <si>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</si>
  <si>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</si>
  <si>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</si>
  <si>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</si>
  <si>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</si>
  <si>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</si>
  <si>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</si>
  <si>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</si>
  <si>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</si>
  <si>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</si>
  <si>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</si>
  <si>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</si>
  <si>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</si>
  <si>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</si>
  <si>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</si>
  <si>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</si>
  <si>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</si>
  <si>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</si>
  <si>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</si>
  <si>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</si>
  <si>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</si>
  <si>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</si>
  <si>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</si>
  <si>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</si>
  <si>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</si>
  <si>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</si>
  <si>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</si>
  <si>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</si>
  <si>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</si>
  <si>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</si>
  <si>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</si>
  <si>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</si>
  <si>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</si>
  <si>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</si>
  <si>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</si>
  <si>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</si>
  <si>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</si>
  <si>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</si>
  <si>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</si>
  <si>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</si>
  <si>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</si>
  <si>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</si>
  <si>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</si>
  <si>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</si>
  <si>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</si>
  <si>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</si>
  <si>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</si>
  <si>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</si>
  <si>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</si>
  <si>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</si>
  <si>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</si>
  <si>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</si>
  <si>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</si>
  <si>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</si>
  <si>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</si>
  <si>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</si>
  <si>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</si>
  <si>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</si>
  <si>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</si>
  <si>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</si>
  <si>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</si>
  <si>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</si>
  <si>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</si>
  <si>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</si>
  <si>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</si>
  <si>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</si>
  <si>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</si>
  <si>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</si>
  <si>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</si>
  <si>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</si>
  <si>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</si>
  <si>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</si>
  <si>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</si>
  <si>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</si>
  <si>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</si>
  <si>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</si>
  <si>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</si>
  <si>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</si>
  <si>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</si>
  <si>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</si>
  <si>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</si>
  <si>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</si>
  <si>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</si>
  <si>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</si>
  <si>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</si>
  <si>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</si>
  <si>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</si>
  <si>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</si>
  <si>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</si>
  <si>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</si>
  <si>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</si>
  <si>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</si>
  <si>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</si>
  <si>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</si>
  <si>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</si>
  <si>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</si>
  <si>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</si>
  <si>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</si>
  <si>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</si>
  <si>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</si>
  <si>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</si>
  <si>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</si>
  <si>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</si>
  <si>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</si>
  <si>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</si>
  <si>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</si>
  <si>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</si>
  <si>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</si>
  <si>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</si>
  <si>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</si>
  <si>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</si>
  <si>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</si>
  <si>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</si>
  <si>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</si>
  <si>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</si>
  <si>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</si>
  <si>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</si>
  <si>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</si>
  <si>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</si>
  <si>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</si>
  <si>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</si>
  <si>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</si>
  <si>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</si>
  <si>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</si>
  <si>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</si>
  <si>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</si>
  <si>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</si>
  <si>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</si>
  <si>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</si>
  <si>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</si>
  <si>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</si>
  <si>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</si>
  <si>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</si>
  <si>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</si>
  <si>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</si>
  <si>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</si>
  <si>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</si>
  <si>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</si>
  <si>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</si>
  <si>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</si>
  <si>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</si>
  <si>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</si>
  <si>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</si>
  <si>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</si>
  <si>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</si>
  <si>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</si>
  <si>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</si>
  <si>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</si>
  <si>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</si>
  <si>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</si>
  <si>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</si>
  <si>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</si>
  <si>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</si>
  <si>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</si>
  <si>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</si>
  <si>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</si>
  <si>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</si>
  <si>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</si>
  <si>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</si>
  <si>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</si>
  <si>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</si>
  <si>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</si>
  <si>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</si>
  <si>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</si>
  <si>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</si>
  <si>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</si>
  <si>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</si>
  <si>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</si>
  <si>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</si>
  <si>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</si>
  <si>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</si>
  <si>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</si>
  <si>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</si>
  <si>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</si>
  <si>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</si>
  <si>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</si>
  <si>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</si>
  <si>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</si>
  <si>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</si>
  <si>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</si>
  <si>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</si>
  <si>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</si>
  <si>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</si>
  <si>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</si>
  <si>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</si>
  <si>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</si>
  <si>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</si>
  <si>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</si>
  <si>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</si>
  <si>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</si>
  <si>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</si>
  <si>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</si>
  <si>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</si>
  <si>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</si>
  <si>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</si>
  <si>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</si>
  <si>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</si>
  <si>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</si>
  <si>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</si>
  <si>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</si>
  <si>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</si>
  <si>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</si>
  <si>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</si>
  <si>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</si>
  <si>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</si>
  <si>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</si>
  <si>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</si>
  <si>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</si>
  <si>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</si>
  <si>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</si>
  <si>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</si>
  <si>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</si>
  <si>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</si>
  <si>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</si>
  <si>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</si>
  <si>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</si>
  <si>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</si>
  <si>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</si>
  <si>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</si>
  <si>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</si>
  <si>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</si>
  <si>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</si>
  <si>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</si>
  <si>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</si>
  <si>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</si>
  <si>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</si>
  <si>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</si>
  <si>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</si>
  <si>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</si>
  <si>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</si>
  <si>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</si>
  <si>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</si>
  <si>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</si>
  <si>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</si>
  <si>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</si>
  <si>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</si>
  <si>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</si>
  <si>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</si>
  <si>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</si>
  <si>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</si>
  <si>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</si>
  <si>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</si>
  <si>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</si>
  <si>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</si>
  <si>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</si>
  <si>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</si>
  <si>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</si>
  <si>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</si>
  <si>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</si>
  <si>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</si>
  <si>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</si>
  <si>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</si>
  <si>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</si>
  <si>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</si>
  <si>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</si>
  <si>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</si>
  <si>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</si>
  <si>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</si>
  <si>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</si>
  <si>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</si>
  <si>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</si>
  <si>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</si>
  <si>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</si>
  <si>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</si>
  <si>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</si>
  <si>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</si>
  <si>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</si>
  <si>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</si>
  <si>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</si>
  <si>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</si>
  <si>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</si>
  <si>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</si>
  <si>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</si>
  <si>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</si>
  <si>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</si>
  <si>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</si>
  <si>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</si>
  <si>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</si>
  <si>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</si>
  <si>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</si>
  <si>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</si>
  <si>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</si>
  <si>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</si>
  <si>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</si>
  <si>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</si>
  <si>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</si>
  <si>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</si>
  <si>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</si>
  <si>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</si>
  <si>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</si>
  <si>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</si>
  <si>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</si>
  <si>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</si>
  <si>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</si>
  <si>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</si>
  <si>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</si>
  <si>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</si>
  <si>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</si>
  <si>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</si>
  <si>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</si>
  <si>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</si>
  <si>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</si>
  <si>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</si>
  <si>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</si>
  <si>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</si>
  <si>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</si>
  <si>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</si>
  <si>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</si>
  <si>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</si>
  <si>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</si>
  <si>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</si>
  <si>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</si>
  <si>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</si>
  <si>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</si>
  <si>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</si>
  <si>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</si>
  <si>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</si>
  <si>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</si>
  <si>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</si>
  <si>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</si>
  <si>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</si>
  <si>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</si>
  <si>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</si>
  <si>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</si>
  <si>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</si>
  <si>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</si>
  <si>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</si>
  <si>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</si>
  <si>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</si>
  <si>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</si>
  <si>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</si>
  <si>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</si>
  <si>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</si>
  <si>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</si>
  <si>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</si>
  <si>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</si>
  <si>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</si>
  <si>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</si>
  <si>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</si>
  <si>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</si>
  <si>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</si>
  <si>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</si>
  <si>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</si>
  <si>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</si>
  <si>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</si>
  <si>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</si>
  <si>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</si>
  <si>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</si>
  <si>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</si>
  <si>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</si>
  <si>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</si>
  <si>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</si>
  <si>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</si>
  <si>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</si>
  <si>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</si>
  <si>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</si>
  <si>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</si>
  <si>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</si>
  <si>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</si>
  <si>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</si>
  <si>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</si>
  <si>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</si>
  <si>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</si>
  <si>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</si>
  <si>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</si>
  <si>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</si>
  <si>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</si>
  <si>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</si>
  <si>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</si>
  <si>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</si>
  <si>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</si>
  <si>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</si>
  <si>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</si>
  <si>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</si>
  <si>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</si>
  <si>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</si>
  <si>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</si>
  <si>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</si>
  <si>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</si>
  <si>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</si>
  <si>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</si>
  <si>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</si>
  <si>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</si>
  <si>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</si>
  <si>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</si>
  <si>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</si>
  <si>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</si>
  <si>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</si>
  <si>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</si>
  <si>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</si>
  <si>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</si>
  <si>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</si>
  <si>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</si>
  <si>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</si>
  <si>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</si>
  <si>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</si>
  <si>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</si>
  <si>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</si>
  <si>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</si>
  <si>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</si>
  <si>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</si>
  <si>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</si>
  <si>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</si>
  <si>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</si>
  <si>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</si>
  <si>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</si>
  <si>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</si>
  <si>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</si>
  <si>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</si>
  <si>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</si>
  <si>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</si>
  <si>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</si>
  <si>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</si>
  <si>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</si>
  <si>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</si>
  <si>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</si>
  <si>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</si>
  <si>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</si>
  <si>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</si>
  <si>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</si>
  <si>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</si>
  <si>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</si>
  <si>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</si>
  <si>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</si>
  <si>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</si>
  <si>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</si>
  <si>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</si>
  <si>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</si>
  <si>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</si>
  <si>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</si>
  <si>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</si>
  <si>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</si>
  <si>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</si>
  <si>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</si>
  <si>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</si>
  <si>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</si>
  <si>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</si>
  <si>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</si>
  <si>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</si>
  <si>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</si>
  <si>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</si>
  <si>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</si>
  <si>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</si>
  <si>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</si>
  <si>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</si>
  <si>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</si>
  <si>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</si>
  <si>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</si>
  <si>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</si>
  <si>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</si>
  <si>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</si>
  <si>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</si>
  <si>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</si>
  <si>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</si>
  <si>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</si>
  <si>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</si>
  <si>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</si>
  <si>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</si>
  <si>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</si>
  <si>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</si>
  <si>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</si>
  <si>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</si>
  <si>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</si>
  <si>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</si>
  <si>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</si>
  <si>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</si>
  <si>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</si>
  <si>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</si>
  <si>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</si>
  <si>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</si>
  <si>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</si>
  <si>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</si>
  <si>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</si>
  <si>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</si>
  <si>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</si>
  <si>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</si>
  <si>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</si>
  <si>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</si>
  <si>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</si>
  <si>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</si>
  <si>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</si>
  <si>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</si>
  <si>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</si>
  <si>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</si>
  <si>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</si>
  <si>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</si>
  <si>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</si>
  <si>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</si>
  <si>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</si>
  <si>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</si>
  <si>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</si>
  <si>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</si>
  <si>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</si>
  <si>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</si>
  <si>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</si>
  <si>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</si>
  <si>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</si>
  <si>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</si>
  <si>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</si>
  <si>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</si>
  <si>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</si>
  <si>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</si>
  <si>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</si>
  <si>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</si>
  <si>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</si>
  <si>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</si>
  <si>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</si>
  <si>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</si>
  <si>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</si>
  <si>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</si>
  <si>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</si>
  <si>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</si>
  <si>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</si>
  <si>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</si>
  <si>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</si>
  <si>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</si>
  <si>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</si>
  <si>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</si>
  <si>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</si>
  <si>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</si>
  <si>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</si>
  <si>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</si>
  <si>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</si>
  <si>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</si>
  <si>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</si>
  <si>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</si>
  <si>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</si>
  <si>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</si>
  <si>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</si>
  <si>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</si>
  <si>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</si>
  <si>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</si>
  <si>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</si>
  <si>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</si>
  <si>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</si>
  <si>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</si>
  <si>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</si>
  <si>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</si>
  <si>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</si>
  <si>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</si>
  <si>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</si>
  <si>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</si>
  <si>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</si>
  <si>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</si>
  <si>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</si>
  <si>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</si>
  <si>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</si>
  <si>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</si>
  <si>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</si>
  <si>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</si>
  <si>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</si>
  <si>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</si>
  <si>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</si>
  <si>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</si>
  <si>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</si>
  <si>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</si>
  <si>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</si>
  <si>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</si>
  <si>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</si>
  <si>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</si>
  <si>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</si>
  <si>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</si>
  <si>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</si>
  <si>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</si>
  <si>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</si>
  <si>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</si>
  <si>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</si>
  <si>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</si>
  <si>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</si>
  <si>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</si>
  <si>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</si>
  <si>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</si>
  <si>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</si>
  <si>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</si>
  <si>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</si>
  <si>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</si>
  <si>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</si>
  <si>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</si>
  <si>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</si>
  <si>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</si>
  <si>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</si>
  <si>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</si>
  <si>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</si>
  <si>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</si>
  <si>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</si>
  <si>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</si>
  <si>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</si>
  <si>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</si>
  <si>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</si>
  <si>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</si>
  <si>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</si>
  <si>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</si>
  <si>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</si>
  <si>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</si>
  <si>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</si>
  <si>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</si>
  <si>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</si>
  <si>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</si>
  <si>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</si>
  <si>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</si>
  <si>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</si>
  <si>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</si>
  <si>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</si>
  <si>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</si>
  <si>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</si>
  <si>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</si>
  <si>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</si>
  <si>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</si>
  <si>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</si>
  <si>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</si>
  <si>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</si>
  <si>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</si>
  <si>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</si>
  <si>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</si>
  <si>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</si>
  <si>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</si>
  <si>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</si>
  <si>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</si>
  <si>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</si>
  <si>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</si>
  <si>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</si>
  <si>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</si>
  <si>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</si>
  <si>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</si>
  <si>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</si>
  <si>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</si>
  <si>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</si>
  <si>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</si>
  <si>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</si>
  <si>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</si>
  <si>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</si>
  <si>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</si>
  <si>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</si>
  <si>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</si>
  <si>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</si>
  <si>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</si>
  <si>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</si>
  <si>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</si>
  <si>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</si>
  <si>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</si>
  <si>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</si>
  <si>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</si>
  <si>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</si>
  <si>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</si>
  <si>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</si>
  <si>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</si>
  <si>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</si>
  <si>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</si>
  <si>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</si>
  <si>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</si>
  <si>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</si>
  <si>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</si>
  <si>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</si>
  <si>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</si>
  <si>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</si>
  <si>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</si>
  <si>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</si>
  <si>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</si>
  <si>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</si>
  <si>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</si>
  <si>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</si>
  <si>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</si>
  <si>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</si>
  <si>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</si>
  <si>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</si>
  <si>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</si>
  <si>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</si>
  <si>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</si>
  <si>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</si>
  <si>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</si>
  <si>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</si>
  <si>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</si>
  <si>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</si>
  <si>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</si>
  <si>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</si>
  <si>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</si>
  <si>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</si>
  <si>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</si>
  <si>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</si>
  <si>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</si>
  <si>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</si>
  <si>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</si>
  <si>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</si>
  <si>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</si>
  <si>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</si>
  <si>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</si>
  <si>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</si>
  <si>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</si>
  <si>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</si>
  <si>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</si>
  <si>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</si>
  <si>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</si>
  <si>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</si>
  <si>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</si>
  <si>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</si>
  <si>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</si>
  <si>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</si>
  <si>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</si>
  <si>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</si>
  <si>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</si>
  <si>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</si>
  <si>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</si>
  <si>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</si>
  <si>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</si>
  <si>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</si>
  <si>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</si>
  <si>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</si>
  <si>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</si>
  <si>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</si>
  <si>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</si>
  <si>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</si>
  <si>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</si>
  <si>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</si>
  <si>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</si>
  <si>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</si>
  <si>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</si>
  <si>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</si>
  <si>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</si>
  <si>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</si>
  <si>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</si>
  <si>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</si>
  <si>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</si>
  <si>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</si>
  <si>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</si>
  <si>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</si>
  <si>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</si>
  <si>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</si>
  <si>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</si>
  <si>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</si>
  <si>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</si>
  <si>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</si>
  <si>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</si>
  <si>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</si>
  <si>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</si>
  <si>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</si>
  <si>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</si>
  <si>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</si>
  <si>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</si>
  <si>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</si>
  <si>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</si>
  <si>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</si>
  <si>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</si>
  <si>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</si>
  <si>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</si>
  <si>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</si>
  <si>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</si>
  <si>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</si>
  <si>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</si>
  <si>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</si>
  <si>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</si>
  <si>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</si>
  <si>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</si>
  <si>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</si>
  <si>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</si>
  <si>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</si>
  <si>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</si>
  <si>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</si>
  <si>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</si>
  <si>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</si>
  <si>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</si>
  <si>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</si>
  <si>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</si>
  <si>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</si>
  <si>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</si>
  <si>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</si>
  <si>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</si>
  <si>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</si>
  <si>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</si>
  <si>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</si>
  <si>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</si>
  <si>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</si>
  <si>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</si>
  <si>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</si>
  <si>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</si>
  <si>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</si>
  <si>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</si>
  <si>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</si>
  <si>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</si>
  <si>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</si>
  <si>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</si>
  <si>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</si>
  <si>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</si>
  <si>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</si>
  <si>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</si>
  <si>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</si>
  <si>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</si>
  <si>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</si>
  <si>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</si>
  <si>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</si>
  <si>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</si>
  <si>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</si>
  <si>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</si>
  <si>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</si>
  <si>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</si>
  <si>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</si>
  <si>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</si>
  <si>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</si>
  <si>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</si>
  <si>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</si>
  <si>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</si>
  <si>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</si>
  <si>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</si>
  <si>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</si>
  <si>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</si>
  <si>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</si>
  <si>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</si>
  <si>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</si>
  <si>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</si>
  <si>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</si>
  <si>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</si>
  <si>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</si>
  <si>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</si>
  <si>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</si>
  <si>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</si>
  <si>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</si>
  <si>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</si>
  <si>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</si>
  <si>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</si>
  <si>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</si>
  <si>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</si>
  <si>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</si>
  <si>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</si>
  <si>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IVANA MAŽURANIĆA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</si>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</sst>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1947687.3600000003</v>
      </c>
      <c r="D2" s="7">
        <f>'PR-RAS'!E6</f>
        <v>2496870.5699999998</v>
      </c>
      <c r="E2" s="7">
        <v>0</v>
      </c>
      <c r="F2" s="7">
        <v>0</v>
      </c>
      <c r="G2" s="8">
        <f t="shared" ref="G2:G274" si="0">(B2/1000)*(C2*1+D2*2)</f>
        <v>6941.4285</v>
      </c>
      <c r="H2" s="8">
        <f t="shared" ref="H2:H274" si="1">ABS(C2-ROUND(C2,0))+ABS(D2-ROUND(D2,0))</f>
        <v>0.79000000050291419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1650351.0100000002</v>
      </c>
      <c r="D45" s="2">
        <f>'PR-RAS'!E49</f>
        <v>2055389.2999999998</v>
      </c>
      <c r="E45" s="2">
        <v>0</v>
      </c>
      <c r="F45" s="2">
        <v>0</v>
      </c>
      <c r="G45" s="3">
        <f t="shared" si="0"/>
        <v>253489.70283999995</v>
      </c>
      <c r="H45" s="3">
        <f t="shared" si="1"/>
        <v>0.31000000005587935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1617515.4000000001</v>
      </c>
      <c r="D64" s="2">
        <f>'PR-RAS'!E68</f>
        <v>2040560.39</v>
      </c>
      <c r="E64" s="2">
        <v>0</v>
      </c>
      <c r="F64" s="2">
        <v>0</v>
      </c>
      <c r="G64" s="3">
        <f t="shared" si="0"/>
        <v>359014.07934</v>
      </c>
      <c r="H64" s="3">
        <f t="shared" si="1"/>
        <v>0.7900000000372529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1571460.81</v>
      </c>
      <c r="D65" s="2">
        <f>'PR-RAS'!E69</f>
        <v>1667273.9</v>
      </c>
      <c r="E65" s="2">
        <v>0</v>
      </c>
      <c r="F65" s="2">
        <v>0</v>
      </c>
      <c r="G65" s="3">
        <f t="shared" si="0"/>
        <v>313984.55103999999</v>
      </c>
      <c r="H65" s="3">
        <f t="shared" si="1"/>
        <v>0.2900000000372529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46054.59</v>
      </c>
      <c r="D66" s="2">
        <f>'PR-RAS'!E70</f>
        <v>373286.49</v>
      </c>
      <c r="E66" s="2">
        <v>0</v>
      </c>
      <c r="F66" s="2">
        <v>0</v>
      </c>
      <c r="G66" s="3">
        <f t="shared" si="0"/>
        <v>51520.792049999996</v>
      </c>
      <c r="H66" s="3">
        <f t="shared" si="1"/>
        <v>0.89999999999417923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32835.61</v>
      </c>
      <c r="D73" s="2">
        <f>'PR-RAS'!E77</f>
        <v>14828.91</v>
      </c>
      <c r="E73" s="2">
        <v>0</v>
      </c>
      <c r="F73" s="2">
        <v>0</v>
      </c>
      <c r="G73" s="3">
        <f t="shared" si="0"/>
        <v>4499.5269599999992</v>
      </c>
      <c r="H73" s="3">
        <f t="shared" si="1"/>
        <v>0.47999999999956344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1144.75</v>
      </c>
      <c r="D74" s="2">
        <f>'PR-RAS'!E78</f>
        <v>2224.34</v>
      </c>
      <c r="E74" s="2">
        <v>0</v>
      </c>
      <c r="F74" s="2">
        <v>0</v>
      </c>
      <c r="G74" s="3">
        <f t="shared" si="0"/>
        <v>408.32038999999997</v>
      </c>
      <c r="H74" s="3">
        <f t="shared" si="1"/>
        <v>0.59000000000014552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3780.58</v>
      </c>
      <c r="D75" s="2">
        <f>'PR-RAS'!E79</f>
        <v>0</v>
      </c>
      <c r="E75" s="2">
        <v>0</v>
      </c>
      <c r="F75" s="2">
        <v>0</v>
      </c>
      <c r="G75" s="3">
        <f t="shared" si="0"/>
        <v>279.76292000000001</v>
      </c>
      <c r="H75" s="3">
        <f t="shared" si="1"/>
        <v>0.42000000000007276</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6487</v>
      </c>
      <c r="D76" s="2">
        <f>'PR-RAS'!E80</f>
        <v>12604.57</v>
      </c>
      <c r="E76" s="2">
        <v>0</v>
      </c>
      <c r="F76" s="2">
        <v>0</v>
      </c>
      <c r="G76" s="3">
        <f t="shared" si="0"/>
        <v>2377.2104999999997</v>
      </c>
      <c r="H76" s="3">
        <f t="shared" si="1"/>
        <v>0.43000000000029104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21423.279999999999</v>
      </c>
      <c r="D77" s="2">
        <f>'PR-RAS'!E81</f>
        <v>0</v>
      </c>
      <c r="E77" s="2">
        <v>0</v>
      </c>
      <c r="F77" s="2">
        <v>0</v>
      </c>
      <c r="G77" s="3">
        <f t="shared" si="0"/>
        <v>1628.1692799999998</v>
      </c>
      <c r="H77" s="3">
        <f t="shared" si="1"/>
        <v>0.27999999999883585</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v>
      </c>
      <c r="D78" s="2">
        <f>'PR-RAS'!E82</f>
        <v>0.71</v>
      </c>
      <c r="E78" s="2">
        <v>0</v>
      </c>
      <c r="F78" s="2">
        <v>0</v>
      </c>
      <c r="G78" s="3">
        <f t="shared" si="0"/>
        <v>0.14784</v>
      </c>
      <c r="H78" s="3">
        <f t="shared" si="1"/>
        <v>0.79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v>
      </c>
      <c r="D79" s="2">
        <f>'PR-RAS'!E83</f>
        <v>0.71</v>
      </c>
      <c r="E79" s="2">
        <v>0</v>
      </c>
      <c r="F79" s="2">
        <v>0</v>
      </c>
      <c r="G79" s="3">
        <f t="shared" si="0"/>
        <v>0.14976</v>
      </c>
      <c r="H79" s="3">
        <f t="shared" si="1"/>
        <v>0.79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v>
      </c>
      <c r="D81" s="2">
        <f>'PR-RAS'!E85</f>
        <v>0.71</v>
      </c>
      <c r="E81" s="2">
        <v>0</v>
      </c>
      <c r="F81" s="2">
        <v>0</v>
      </c>
      <c r="G81" s="3">
        <f t="shared" si="0"/>
        <v>0.15359999999999999</v>
      </c>
      <c r="H81" s="3">
        <f t="shared" si="1"/>
        <v>0.79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4908.96</v>
      </c>
      <c r="D102" s="2">
        <f>'PR-RAS'!E106</f>
        <v>0</v>
      </c>
      <c r="E102" s="2">
        <v>0</v>
      </c>
      <c r="F102" s="2">
        <v>0</v>
      </c>
      <c r="G102" s="3">
        <f t="shared" si="0"/>
        <v>495.80496000000005</v>
      </c>
      <c r="H102" s="3">
        <f t="shared" si="1"/>
        <v>3.999999999996362E-2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4908.96</v>
      </c>
      <c r="D108" s="2">
        <f>'PR-RAS'!E112</f>
        <v>0</v>
      </c>
      <c r="E108" s="2">
        <v>0</v>
      </c>
      <c r="F108" s="2">
        <v>0</v>
      </c>
      <c r="G108" s="3">
        <f t="shared" si="0"/>
        <v>525.25872000000004</v>
      </c>
      <c r="H108" s="3">
        <f t="shared" si="1"/>
        <v>3.999999999996362E-2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4908.96</v>
      </c>
      <c r="D113" s="2">
        <f>'PR-RAS'!E117</f>
        <v>0</v>
      </c>
      <c r="E113" s="2">
        <v>0</v>
      </c>
      <c r="F113" s="2">
        <v>0</v>
      </c>
      <c r="G113" s="3">
        <f t="shared" si="0"/>
        <v>549.80352000000005</v>
      </c>
      <c r="H113" s="3">
        <f t="shared" si="1"/>
        <v>3.999999999996362E-2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7279.28</v>
      </c>
      <c r="D121" s="2">
        <f>'PR-RAS'!E125</f>
        <v>3527.98</v>
      </c>
      <c r="E121" s="2">
        <v>0</v>
      </c>
      <c r="F121" s="2">
        <v>0</v>
      </c>
      <c r="G121" s="3">
        <f t="shared" si="0"/>
        <v>1720.2287999999999</v>
      </c>
      <c r="H121" s="3">
        <f t="shared" si="1"/>
        <v>0.29999999999972715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2519.7399999999998</v>
      </c>
      <c r="D122" s="2">
        <f>'PR-RAS'!E126</f>
        <v>2090.08</v>
      </c>
      <c r="E122" s="2">
        <v>0</v>
      </c>
      <c r="F122" s="2">
        <v>0</v>
      </c>
      <c r="G122" s="3">
        <f t="shared" si="0"/>
        <v>810.6878999999999</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1120</v>
      </c>
      <c r="D123" s="2">
        <f>'PR-RAS'!E127</f>
        <v>766</v>
      </c>
      <c r="E123" s="2">
        <v>0</v>
      </c>
      <c r="F123" s="2">
        <v>0</v>
      </c>
      <c r="G123" s="3">
        <f t="shared" si="0"/>
        <v>323.54399999999998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1399.74</v>
      </c>
      <c r="D124" s="2">
        <f>'PR-RAS'!E128</f>
        <v>1324.08</v>
      </c>
      <c r="E124" s="2">
        <v>0</v>
      </c>
      <c r="F124" s="2">
        <v>0</v>
      </c>
      <c r="G124" s="3">
        <f t="shared" si="0"/>
        <v>497.89169999999996</v>
      </c>
      <c r="H124" s="3">
        <f t="shared" si="1"/>
        <v>0.33999999999991815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4759.54</v>
      </c>
      <c r="D125" s="2">
        <f>'PR-RAS'!E129</f>
        <v>1437.9</v>
      </c>
      <c r="E125" s="2">
        <v>0</v>
      </c>
      <c r="F125" s="2">
        <v>0</v>
      </c>
      <c r="G125" s="3">
        <f t="shared" si="0"/>
        <v>946.78215999999998</v>
      </c>
      <c r="H125" s="3">
        <f t="shared" si="1"/>
        <v>0.55999999999994543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4759.54</v>
      </c>
      <c r="D126" s="2">
        <f>'PR-RAS'!E130</f>
        <v>1437.9</v>
      </c>
      <c r="E126" s="2">
        <v>0</v>
      </c>
      <c r="F126" s="2">
        <v>0</v>
      </c>
      <c r="G126" s="3">
        <f t="shared" si="0"/>
        <v>954.41750000000002</v>
      </c>
      <c r="H126" s="3">
        <f t="shared" si="1"/>
        <v>0.55999999999994543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285147.61</v>
      </c>
      <c r="D130" s="2">
        <f>'PR-RAS'!E134</f>
        <v>437952.57999999996</v>
      </c>
      <c r="E130" s="2">
        <v>0</v>
      </c>
      <c r="F130" s="2">
        <v>0</v>
      </c>
      <c r="G130" s="3">
        <f t="shared" si="0"/>
        <v>149775.80733000001</v>
      </c>
      <c r="H130" s="3">
        <f t="shared" si="1"/>
        <v>0.81000000005587935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285147.61</v>
      </c>
      <c r="D131" s="2">
        <f>'PR-RAS'!E135</f>
        <v>437952.57999999996</v>
      </c>
      <c r="E131" s="2">
        <v>0</v>
      </c>
      <c r="F131" s="2">
        <v>0</v>
      </c>
      <c r="G131" s="3">
        <f t="shared" si="0"/>
        <v>150936.86010000002</v>
      </c>
      <c r="H131" s="3">
        <f t="shared" si="1"/>
        <v>0.81000000005587935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283461.36</v>
      </c>
      <c r="D132" s="2">
        <f>'PR-RAS'!E136</f>
        <v>344676.24</v>
      </c>
      <c r="E132" s="2">
        <v>0</v>
      </c>
      <c r="F132" s="2">
        <v>0</v>
      </c>
      <c r="G132" s="3">
        <f t="shared" si="0"/>
        <v>127438.61304</v>
      </c>
      <c r="H132" s="3">
        <f t="shared" si="1"/>
        <v>0.59999999997671694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1686.25</v>
      </c>
      <c r="D133" s="2">
        <f>'PR-RAS'!E137</f>
        <v>93276.34</v>
      </c>
      <c r="E133" s="2">
        <v>0</v>
      </c>
      <c r="F133" s="2">
        <v>0</v>
      </c>
      <c r="G133" s="3">
        <f t="shared" si="0"/>
        <v>24847.538759999999</v>
      </c>
      <c r="H133" s="3">
        <f t="shared" si="1"/>
        <v>0.58999999999650754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1886980.6900000002</v>
      </c>
      <c r="D148" s="2">
        <f>'PR-RAS'!E152</f>
        <v>2234691.09</v>
      </c>
      <c r="E148" s="2">
        <v>0</v>
      </c>
      <c r="F148" s="2">
        <v>0</v>
      </c>
      <c r="G148" s="3">
        <f t="shared" si="0"/>
        <v>934385.34188999992</v>
      </c>
      <c r="H148" s="3">
        <f t="shared" si="1"/>
        <v>0.3999999996740371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1328471.7400000002</v>
      </c>
      <c r="D149" s="2">
        <f>'PR-RAS'!E153</f>
        <v>1636244.45</v>
      </c>
      <c r="E149" s="2">
        <v>0</v>
      </c>
      <c r="F149" s="2">
        <v>0</v>
      </c>
      <c r="G149" s="3">
        <f t="shared" si="0"/>
        <v>680942.17472000001</v>
      </c>
      <c r="H149" s="3">
        <f t="shared" si="1"/>
        <v>0.70999999972991645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1108340.05</v>
      </c>
      <c r="D150" s="2">
        <f>'PR-RAS'!E154</f>
        <v>1365945.16</v>
      </c>
      <c r="E150" s="2">
        <v>0</v>
      </c>
      <c r="F150" s="2">
        <v>0</v>
      </c>
      <c r="G150" s="3">
        <f t="shared" si="0"/>
        <v>572194.32513000001</v>
      </c>
      <c r="H150" s="3">
        <f t="shared" si="1"/>
        <v>0.2099999999627471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1096170.27</v>
      </c>
      <c r="D151" s="2">
        <f>'PR-RAS'!E155</f>
        <v>1355942.17</v>
      </c>
      <c r="E151" s="2">
        <v>0</v>
      </c>
      <c r="F151" s="2">
        <v>0</v>
      </c>
      <c r="G151" s="3">
        <f t="shared" si="0"/>
        <v>571208.19149999996</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12169.78</v>
      </c>
      <c r="D154" s="2">
        <f>'PR-RAS'!E158</f>
        <v>10002.99</v>
      </c>
      <c r="E154" s="2">
        <v>0</v>
      </c>
      <c r="F154" s="2">
        <v>0</v>
      </c>
      <c r="G154" s="3">
        <f t="shared" si="0"/>
        <v>4922.8912799999998</v>
      </c>
      <c r="H154" s="3">
        <f t="shared" si="1"/>
        <v>0.22999999999956344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47340.11</v>
      </c>
      <c r="D155" s="2">
        <f>'PR-RAS'!E159</f>
        <v>57240.07</v>
      </c>
      <c r="E155" s="2">
        <v>0</v>
      </c>
      <c r="F155" s="2">
        <v>0</v>
      </c>
      <c r="G155" s="3">
        <f t="shared" si="0"/>
        <v>24920.318500000001</v>
      </c>
      <c r="H155" s="3">
        <f t="shared" si="1"/>
        <v>0.18000000000029104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172791.58</v>
      </c>
      <c r="D156" s="2">
        <f>'PR-RAS'!E160</f>
        <v>213059.22</v>
      </c>
      <c r="E156" s="2">
        <v>0</v>
      </c>
      <c r="F156" s="2">
        <v>0</v>
      </c>
      <c r="G156" s="3">
        <f t="shared" si="0"/>
        <v>92831.053100000005</v>
      </c>
      <c r="H156" s="3">
        <f t="shared" si="1"/>
        <v>0.64000000001396984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172791.58</v>
      </c>
      <c r="D158" s="2">
        <f>'PR-RAS'!E162</f>
        <v>213059.22</v>
      </c>
      <c r="E158" s="2">
        <v>0</v>
      </c>
      <c r="F158" s="2">
        <v>0</v>
      </c>
      <c r="G158" s="3">
        <f t="shared" si="0"/>
        <v>94028.873139999996</v>
      </c>
      <c r="H158" s="3">
        <f t="shared" si="1"/>
        <v>0.64000000001396984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532912.47</v>
      </c>
      <c r="D160" s="2">
        <f>'PR-RAS'!E164</f>
        <v>555590.35</v>
      </c>
      <c r="E160" s="2">
        <v>0</v>
      </c>
      <c r="F160" s="2">
        <v>0</v>
      </c>
      <c r="G160" s="3">
        <f t="shared" si="0"/>
        <v>261410.81402999998</v>
      </c>
      <c r="H160" s="3">
        <f t="shared" si="1"/>
        <v>0.81999999994877726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51775.5</v>
      </c>
      <c r="D161" s="2">
        <f>'PR-RAS'!E165</f>
        <v>56720.5</v>
      </c>
      <c r="E161" s="2">
        <v>0</v>
      </c>
      <c r="F161" s="2">
        <v>0</v>
      </c>
      <c r="G161" s="3">
        <f t="shared" si="0"/>
        <v>26434.639999999999</v>
      </c>
      <c r="H161" s="3">
        <f t="shared" si="1"/>
        <v>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10765.82</v>
      </c>
      <c r="D162" s="2">
        <f>'PR-RAS'!E166</f>
        <v>17226.45</v>
      </c>
      <c r="E162" s="2">
        <v>0</v>
      </c>
      <c r="F162" s="2">
        <v>0</v>
      </c>
      <c r="G162" s="3">
        <f t="shared" si="0"/>
        <v>7280.2139200000001</v>
      </c>
      <c r="H162" s="3">
        <f t="shared" si="1"/>
        <v>0.63000000000101863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39958.58</v>
      </c>
      <c r="D163" s="2">
        <f>'PR-RAS'!E167</f>
        <v>38047.35</v>
      </c>
      <c r="E163" s="2">
        <v>0</v>
      </c>
      <c r="F163" s="2">
        <v>0</v>
      </c>
      <c r="G163" s="3">
        <f t="shared" si="0"/>
        <v>18800.631359999999</v>
      </c>
      <c r="H163" s="3">
        <f t="shared" si="1"/>
        <v>0.76999999999679858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952.7</v>
      </c>
      <c r="D164" s="2">
        <f>'PR-RAS'!E168</f>
        <v>1350</v>
      </c>
      <c r="E164" s="2">
        <v>0</v>
      </c>
      <c r="F164" s="2">
        <v>0</v>
      </c>
      <c r="G164" s="3">
        <f t="shared" si="0"/>
        <v>595.39009999999996</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98.4</v>
      </c>
      <c r="D165" s="2">
        <f>'PR-RAS'!E169</f>
        <v>96.7</v>
      </c>
      <c r="E165" s="2">
        <v>0</v>
      </c>
      <c r="F165" s="2">
        <v>0</v>
      </c>
      <c r="G165" s="3">
        <f t="shared" si="0"/>
        <v>47.855200000000004</v>
      </c>
      <c r="H165" s="3">
        <f t="shared" si="1"/>
        <v>0.70000000000000284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200159.37000000002</v>
      </c>
      <c r="D166" s="2">
        <f>'PR-RAS'!E170</f>
        <v>188774.19000000003</v>
      </c>
      <c r="E166" s="2">
        <v>0</v>
      </c>
      <c r="F166" s="2">
        <v>0</v>
      </c>
      <c r="G166" s="3">
        <f t="shared" si="0"/>
        <v>95321.778750000027</v>
      </c>
      <c r="H166" s="3">
        <f t="shared" si="1"/>
        <v>0.56000000005587935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17878.82</v>
      </c>
      <c r="D167" s="2">
        <f>'PR-RAS'!E171</f>
        <v>13001.01</v>
      </c>
      <c r="E167" s="2">
        <v>0</v>
      </c>
      <c r="F167" s="2">
        <v>0</v>
      </c>
      <c r="G167" s="3">
        <f t="shared" si="0"/>
        <v>7284.2194399999998</v>
      </c>
      <c r="H167" s="3">
        <f t="shared" si="1"/>
        <v>0.19000000000050932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137470.63</v>
      </c>
      <c r="D168" s="2">
        <f>'PR-RAS'!E172</f>
        <v>132735.54</v>
      </c>
      <c r="E168" s="2">
        <v>0</v>
      </c>
      <c r="F168" s="2">
        <v>0</v>
      </c>
      <c r="G168" s="3">
        <f t="shared" si="0"/>
        <v>67291.265570000003</v>
      </c>
      <c r="H168" s="3">
        <f t="shared" si="1"/>
        <v>0.82999999998719431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21266.37</v>
      </c>
      <c r="D169" s="2">
        <f>'PR-RAS'!E173</f>
        <v>22525.599999999999</v>
      </c>
      <c r="E169" s="2">
        <v>0</v>
      </c>
      <c r="F169" s="2">
        <v>0</v>
      </c>
      <c r="G169" s="3">
        <f t="shared" si="0"/>
        <v>11141.35176</v>
      </c>
      <c r="H169" s="3">
        <f t="shared" si="1"/>
        <v>0.77000000000043656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1857.01</v>
      </c>
      <c r="D170" s="2">
        <f>'PR-RAS'!E174</f>
        <v>2086.73</v>
      </c>
      <c r="E170" s="2">
        <v>0</v>
      </c>
      <c r="F170" s="2">
        <v>0</v>
      </c>
      <c r="G170" s="3">
        <f t="shared" si="0"/>
        <v>1019.1494300000002</v>
      </c>
      <c r="H170" s="3">
        <f t="shared" si="1"/>
        <v>0.27999999999997272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21104.33</v>
      </c>
      <c r="D171" s="2">
        <f>'PR-RAS'!E175</f>
        <v>18425.310000000001</v>
      </c>
      <c r="E171" s="2">
        <v>0</v>
      </c>
      <c r="F171" s="2">
        <v>0</v>
      </c>
      <c r="G171" s="3">
        <f t="shared" si="0"/>
        <v>9852.3415000000023</v>
      </c>
      <c r="H171" s="3">
        <f t="shared" si="1"/>
        <v>0.6400000000030559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582.21</v>
      </c>
      <c r="D173" s="2">
        <f>'PR-RAS'!E177</f>
        <v>0</v>
      </c>
      <c r="E173" s="2">
        <v>0</v>
      </c>
      <c r="F173" s="2">
        <v>0</v>
      </c>
      <c r="G173" s="3">
        <f t="shared" si="0"/>
        <v>100.14012</v>
      </c>
      <c r="H173" s="3">
        <f t="shared" si="1"/>
        <v>0.21000000000003638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269552.58999999997</v>
      </c>
      <c r="D174" s="2">
        <f>'PR-RAS'!E178</f>
        <v>291694.76999999996</v>
      </c>
      <c r="E174" s="2">
        <v>0</v>
      </c>
      <c r="F174" s="2">
        <v>0</v>
      </c>
      <c r="G174" s="3">
        <f t="shared" si="0"/>
        <v>147558.98848999996</v>
      </c>
      <c r="H174" s="3">
        <f t="shared" si="1"/>
        <v>0.6400000000721775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152774.6</v>
      </c>
      <c r="D175" s="2">
        <f>'PR-RAS'!E179</f>
        <v>168139.16</v>
      </c>
      <c r="E175" s="2">
        <v>0</v>
      </c>
      <c r="F175" s="2">
        <v>0</v>
      </c>
      <c r="G175" s="3">
        <f t="shared" si="0"/>
        <v>85095.208079999997</v>
      </c>
      <c r="H175" s="3">
        <f t="shared" si="1"/>
        <v>0.55999999999767169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3846.19</v>
      </c>
      <c r="D176" s="2">
        <f>'PR-RAS'!E180</f>
        <v>21231.39</v>
      </c>
      <c r="E176" s="2">
        <v>0</v>
      </c>
      <c r="F176" s="2">
        <v>0</v>
      </c>
      <c r="G176" s="3">
        <f t="shared" si="0"/>
        <v>8104.0697499999997</v>
      </c>
      <c r="H176" s="3">
        <f t="shared" si="1"/>
        <v>0.57999999999947249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1110.5</v>
      </c>
      <c r="D177" s="2">
        <f>'PR-RAS'!E181</f>
        <v>970</v>
      </c>
      <c r="E177" s="2">
        <v>0</v>
      </c>
      <c r="F177" s="2">
        <v>0</v>
      </c>
      <c r="G177" s="3">
        <f t="shared" si="0"/>
        <v>536.88799999999992</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11002.57</v>
      </c>
      <c r="D178" s="2">
        <f>'PR-RAS'!E182</f>
        <v>12001.17</v>
      </c>
      <c r="E178" s="2">
        <v>0</v>
      </c>
      <c r="F178" s="2">
        <v>0</v>
      </c>
      <c r="G178" s="3">
        <f t="shared" si="0"/>
        <v>6195.8690700000006</v>
      </c>
      <c r="H178" s="3">
        <f t="shared" si="1"/>
        <v>0.6000000000003638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14512.98</v>
      </c>
      <c r="D179" s="2">
        <f>'PR-RAS'!E183</f>
        <v>7242.46</v>
      </c>
      <c r="E179" s="2">
        <v>0</v>
      </c>
      <c r="F179" s="2">
        <v>0</v>
      </c>
      <c r="G179" s="3">
        <f t="shared" si="0"/>
        <v>5161.6261999999997</v>
      </c>
      <c r="H179" s="3">
        <f t="shared" si="1"/>
        <v>0.48000000000047294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2453.1799999999998</v>
      </c>
      <c r="D180" s="2">
        <f>'PR-RAS'!E184</f>
        <v>2903.8</v>
      </c>
      <c r="E180" s="2">
        <v>0</v>
      </c>
      <c r="F180" s="2">
        <v>0</v>
      </c>
      <c r="G180" s="3">
        <f t="shared" si="0"/>
        <v>1478.6796200000001</v>
      </c>
      <c r="H180" s="3">
        <f t="shared" si="1"/>
        <v>0.37999999999965439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80416.59</v>
      </c>
      <c r="D181" s="2">
        <f>'PR-RAS'!E185</f>
        <v>75734.62</v>
      </c>
      <c r="E181" s="2">
        <v>0</v>
      </c>
      <c r="F181" s="2">
        <v>0</v>
      </c>
      <c r="G181" s="3">
        <f t="shared" si="0"/>
        <v>41739.449399999998</v>
      </c>
      <c r="H181" s="3">
        <f t="shared" si="1"/>
        <v>0.79000000000814907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3235.98</v>
      </c>
      <c r="D182" s="2">
        <f>'PR-RAS'!E186</f>
        <v>1766.56</v>
      </c>
      <c r="E182" s="2">
        <v>0</v>
      </c>
      <c r="F182" s="2">
        <v>0</v>
      </c>
      <c r="G182" s="3">
        <f t="shared" si="0"/>
        <v>1225.2071000000001</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200</v>
      </c>
      <c r="D183" s="2">
        <f>'PR-RAS'!E187</f>
        <v>1705.61</v>
      </c>
      <c r="E183" s="2">
        <v>0</v>
      </c>
      <c r="F183" s="2">
        <v>0</v>
      </c>
      <c r="G183" s="3">
        <f t="shared" si="0"/>
        <v>657.24203999999997</v>
      </c>
      <c r="H183" s="3">
        <f t="shared" si="1"/>
        <v>0.39000000000010004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11425.009999999998</v>
      </c>
      <c r="D190" s="2">
        <f>'PR-RAS'!E194</f>
        <v>18400.89</v>
      </c>
      <c r="E190" s="2">
        <v>0</v>
      </c>
      <c r="F190" s="2">
        <v>0</v>
      </c>
      <c r="G190" s="3">
        <f t="shared" si="0"/>
        <v>9114.8633099999988</v>
      </c>
      <c r="H190" s="3">
        <f t="shared" si="1"/>
        <v>0.11999999999898137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941.22</v>
      </c>
      <c r="D191" s="2">
        <f>'PR-RAS'!E195</f>
        <v>0</v>
      </c>
      <c r="E191" s="2">
        <v>0</v>
      </c>
      <c r="F191" s="2">
        <v>0</v>
      </c>
      <c r="G191" s="3">
        <f t="shared" si="0"/>
        <v>178.83180000000002</v>
      </c>
      <c r="H191" s="3">
        <f t="shared" si="1"/>
        <v>0.22000000000002728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156.04</v>
      </c>
      <c r="D192" s="2">
        <f>'PR-RAS'!E196</f>
        <v>156.04</v>
      </c>
      <c r="E192" s="2">
        <v>0</v>
      </c>
      <c r="F192" s="2">
        <v>0</v>
      </c>
      <c r="G192" s="3">
        <f t="shared" si="0"/>
        <v>89.410920000000004</v>
      </c>
      <c r="H192" s="3">
        <f t="shared" si="1"/>
        <v>7.9999999999984084E-2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264.13</v>
      </c>
      <c r="D193" s="2">
        <f>'PR-RAS'!E197</f>
        <v>612.07000000000005</v>
      </c>
      <c r="E193" s="2">
        <v>0</v>
      </c>
      <c r="F193" s="2">
        <v>0</v>
      </c>
      <c r="G193" s="3">
        <f t="shared" si="0"/>
        <v>285.74784</v>
      </c>
      <c r="H193" s="3">
        <f t="shared" si="1"/>
        <v>0.20000000000004547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275</v>
      </c>
      <c r="E194" s="2">
        <v>0</v>
      </c>
      <c r="F194" s="2">
        <v>0</v>
      </c>
      <c r="G194" s="3">
        <f t="shared" si="0"/>
        <v>142.45137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3388</v>
      </c>
      <c r="D195" s="2">
        <f>'PR-RAS'!E199</f>
        <v>4752.8599999999997</v>
      </c>
      <c r="E195" s="2">
        <v>0</v>
      </c>
      <c r="F195" s="2">
        <v>0</v>
      </c>
      <c r="G195" s="3">
        <f t="shared" si="0"/>
        <v>2501.38168</v>
      </c>
      <c r="H195" s="3">
        <f t="shared" si="1"/>
        <v>0.14000000000032742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6487.53</v>
      </c>
      <c r="D197" s="2">
        <f>'PR-RAS'!E201</f>
        <v>12604.92</v>
      </c>
      <c r="E197" s="2">
        <v>0</v>
      </c>
      <c r="F197" s="2">
        <v>0</v>
      </c>
      <c r="G197" s="3">
        <f t="shared" si="0"/>
        <v>6212.6845199999998</v>
      </c>
      <c r="H197" s="3">
        <f t="shared" si="1"/>
        <v>0.5500000000001819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376.71</v>
      </c>
      <c r="D198" s="2">
        <f>'PR-RAS'!E202</f>
        <v>350.91999999999996</v>
      </c>
      <c r="E198" s="2">
        <v>0</v>
      </c>
      <c r="F198" s="2">
        <v>0</v>
      </c>
      <c r="G198" s="3">
        <f t="shared" si="0"/>
        <v>212.47434999999999</v>
      </c>
      <c r="H198" s="3">
        <f t="shared" si="1"/>
        <v>0.37000000000006139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376.71</v>
      </c>
      <c r="D212" s="2">
        <f>'PR-RAS'!E216</f>
        <v>350.91999999999996</v>
      </c>
      <c r="E212" s="2">
        <v>0</v>
      </c>
      <c r="F212" s="2">
        <v>0</v>
      </c>
      <c r="G212" s="3">
        <f t="shared" si="0"/>
        <v>227.57404999999997</v>
      </c>
      <c r="H212" s="3">
        <f t="shared" si="1"/>
        <v>0.37000000000006139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376.71</v>
      </c>
      <c r="D213" s="2">
        <f>'PR-RAS'!E217</f>
        <v>346.39</v>
      </c>
      <c r="E213" s="2">
        <v>0</v>
      </c>
      <c r="F213" s="2">
        <v>0</v>
      </c>
      <c r="G213" s="3">
        <f t="shared" si="0"/>
        <v>226.73187999999999</v>
      </c>
      <c r="H213" s="3">
        <f t="shared" si="1"/>
        <v>0.68000000000000682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4.53</v>
      </c>
      <c r="E215" s="2">
        <v>0</v>
      </c>
      <c r="F215" s="2">
        <v>0</v>
      </c>
      <c r="G215" s="3">
        <f t="shared" si="0"/>
        <v>1.9388400000000001</v>
      </c>
      <c r="H215" s="3">
        <f t="shared" si="1"/>
        <v>0.46999999999999975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24721.11</v>
      </c>
      <c r="D258" s="2">
        <f>'PR-RAS'!E262</f>
        <v>41983.75</v>
      </c>
      <c r="E258" s="2">
        <v>0</v>
      </c>
      <c r="F258" s="2">
        <v>0</v>
      </c>
      <c r="G258" s="3">
        <f t="shared" si="0"/>
        <v>27932.97277</v>
      </c>
      <c r="H258" s="3">
        <f t="shared" si="1"/>
        <v>0.36000000000058208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24721.11</v>
      </c>
      <c r="D265" s="2">
        <f>'PR-RAS'!E269</f>
        <v>41983.75</v>
      </c>
      <c r="E265" s="2">
        <v>0</v>
      </c>
      <c r="F265" s="2">
        <v>0</v>
      </c>
      <c r="G265" s="3">
        <f t="shared" si="0"/>
        <v>28693.79304</v>
      </c>
      <c r="H265" s="3">
        <f t="shared" si="1"/>
        <v>0.36000000000058208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24721.11</v>
      </c>
      <c r="D267" s="2">
        <f>'PR-RAS'!E271</f>
        <v>41983.75</v>
      </c>
      <c r="E267" s="2">
        <v>0</v>
      </c>
      <c r="F267" s="2">
        <v>0</v>
      </c>
      <c r="G267" s="3">
        <f t="shared" si="0"/>
        <v>28911.170260000003</v>
      </c>
      <c r="H267" s="3">
        <f t="shared" si="1"/>
        <v>0.36000000000058208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498.66</v>
      </c>
      <c r="D269" s="2">
        <f>'PR-RAS'!E273</f>
        <v>521.62</v>
      </c>
      <c r="E269" s="2">
        <v>0</v>
      </c>
      <c r="F269" s="2">
        <v>0</v>
      </c>
      <c r="G269" s="3">
        <f t="shared" si="0"/>
        <v>413.22920000000005</v>
      </c>
      <c r="H269" s="3">
        <f t="shared" si="1"/>
        <v>0.71999999999997044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498.66</v>
      </c>
      <c r="D270" s="2">
        <f>'PR-RAS'!E274</f>
        <v>521.62</v>
      </c>
      <c r="E270" s="2">
        <v>0</v>
      </c>
      <c r="F270" s="2">
        <v>0</v>
      </c>
      <c r="G270" s="3">
        <f t="shared" si="0"/>
        <v>414.77110000000005</v>
      </c>
      <c r="H270" s="3">
        <f t="shared" si="1"/>
        <v>0.71999999999997044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498.66</v>
      </c>
      <c r="D272" s="2">
        <f>'PR-RAS'!E276</f>
        <v>521.62</v>
      </c>
      <c r="E272" s="2">
        <v>0</v>
      </c>
      <c r="F272" s="2">
        <v>0</v>
      </c>
      <c r="G272" s="3">
        <f t="shared" si="0"/>
        <v>417.85490000000004</v>
      </c>
      <c r="H272" s="3">
        <f t="shared" si="1"/>
        <v>0.71999999999997044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1886980.6900000002</v>
      </c>
      <c r="D295" s="2">
        <f>'PR-RAS'!E299</f>
        <v>2234691.09</v>
      </c>
      <c r="E295" s="2">
        <v>0</v>
      </c>
      <c r="F295" s="2">
        <v>0</v>
      </c>
      <c r="G295" s="3">
        <f t="shared" si="12"/>
        <v>1868770.6837799998</v>
      </c>
      <c r="H295" s="3">
        <f t="shared" si="13"/>
        <v>0.3999999996740371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60706.670000000158</v>
      </c>
      <c r="D296" s="2">
        <f>'PR-RAS'!E300</f>
        <v>262179.48</v>
      </c>
      <c r="E296" s="2">
        <v>0</v>
      </c>
      <c r="F296" s="2">
        <v>0</v>
      </c>
      <c r="G296" s="3">
        <f t="shared" si="12"/>
        <v>172594.36085000003</v>
      </c>
      <c r="H296" s="3">
        <f t="shared" si="13"/>
        <v>0.80999999982304871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737.39</v>
      </c>
      <c r="D298" s="2">
        <f>'PR-RAS'!E302</f>
        <v>16625.310000000001</v>
      </c>
      <c r="E298" s="2">
        <v>0</v>
      </c>
      <c r="F298" s="2">
        <v>0</v>
      </c>
      <c r="G298" s="3">
        <f t="shared" si="12"/>
        <v>10094.438969999999</v>
      </c>
      <c r="H298" s="3">
        <f t="shared" si="13"/>
        <v>0.70000000000129603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165343.38</v>
      </c>
      <c r="E300" s="2">
        <v>0</v>
      </c>
      <c r="F300" s="2">
        <v>0</v>
      </c>
      <c r="G300" s="3">
        <f t="shared" si="12"/>
        <v>98875.341239999994</v>
      </c>
      <c r="H300" s="3">
        <f t="shared" si="13"/>
        <v>0.38000000000465661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61895.490000000005</v>
      </c>
      <c r="D355" s="2">
        <f>'PR-RAS'!E360</f>
        <v>444119.80000000005</v>
      </c>
      <c r="E355" s="2">
        <v>0</v>
      </c>
      <c r="F355" s="2">
        <v>0</v>
      </c>
      <c r="G355" s="3">
        <f t="shared" si="12"/>
        <v>336347.82186000003</v>
      </c>
      <c r="H355" s="3">
        <f t="shared" si="13"/>
        <v>0.68999999995867256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44818.75</v>
      </c>
      <c r="D368" s="2">
        <f>'PR-RAS'!E373</f>
        <v>215220.95</v>
      </c>
      <c r="E368" s="2">
        <v>0</v>
      </c>
      <c r="F368" s="2">
        <v>0</v>
      </c>
      <c r="G368" s="3">
        <f t="shared" si="12"/>
        <v>174420.65854999999</v>
      </c>
      <c r="H368" s="3">
        <f t="shared" si="13"/>
        <v>0.29999999998835847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4950</v>
      </c>
      <c r="D369" s="2">
        <f>'PR-RAS'!E374</f>
        <v>0</v>
      </c>
      <c r="E369" s="2">
        <v>0</v>
      </c>
      <c r="F369" s="2">
        <v>0</v>
      </c>
      <c r="G369" s="3">
        <f t="shared" si="12"/>
        <v>1821.6</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4950</v>
      </c>
      <c r="D373" s="2">
        <f>'PR-RAS'!E378</f>
        <v>0</v>
      </c>
      <c r="E373" s="2">
        <v>0</v>
      </c>
      <c r="F373" s="2">
        <v>0</v>
      </c>
      <c r="G373" s="3">
        <f t="shared" si="12"/>
        <v>1841.4</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15105.96</v>
      </c>
      <c r="D374" s="2">
        <f>'PR-RAS'!E379</f>
        <v>151299.84000000003</v>
      </c>
      <c r="E374" s="2">
        <v>0</v>
      </c>
      <c r="F374" s="2">
        <v>0</v>
      </c>
      <c r="G374" s="3">
        <f t="shared" si="12"/>
        <v>118504.20372000002</v>
      </c>
      <c r="H374" s="3">
        <f t="shared" si="13"/>
        <v>0.19999999997526174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3406.58</v>
      </c>
      <c r="D375" s="2">
        <f>'PR-RAS'!E380</f>
        <v>58836.88</v>
      </c>
      <c r="E375" s="2">
        <v>0</v>
      </c>
      <c r="F375" s="2">
        <v>0</v>
      </c>
      <c r="G375" s="3">
        <f t="shared" si="12"/>
        <v>45284.047160000002</v>
      </c>
      <c r="H375" s="3">
        <f t="shared" si="13"/>
        <v>0.5400000000026921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2109.5</v>
      </c>
      <c r="D376" s="2">
        <f>'PR-RAS'!E381</f>
        <v>1097.5</v>
      </c>
      <c r="E376" s="2">
        <v>0</v>
      </c>
      <c r="F376" s="2">
        <v>0</v>
      </c>
      <c r="G376" s="3">
        <f t="shared" si="12"/>
        <v>1614.1875</v>
      </c>
      <c r="H376" s="3">
        <f t="shared" si="13"/>
        <v>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753.75</v>
      </c>
      <c r="E377" s="2">
        <v>0</v>
      </c>
      <c r="F377" s="2">
        <v>0</v>
      </c>
      <c r="G377" s="3">
        <f t="shared" si="12"/>
        <v>566.82000000000005</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2826.25</v>
      </c>
      <c r="D379" s="2">
        <f>'PR-RAS'!E384</f>
        <v>388.12</v>
      </c>
      <c r="E379" s="2">
        <v>0</v>
      </c>
      <c r="F379" s="2">
        <v>0</v>
      </c>
      <c r="G379" s="3">
        <f t="shared" si="12"/>
        <v>1361.7412199999999</v>
      </c>
      <c r="H379" s="3">
        <f t="shared" si="13"/>
        <v>0.37000000000000455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6763.63</v>
      </c>
      <c r="D380" s="2">
        <f>'PR-RAS'!E385</f>
        <v>7404.77</v>
      </c>
      <c r="E380" s="2">
        <v>0</v>
      </c>
      <c r="F380" s="2">
        <v>0</v>
      </c>
      <c r="G380" s="3">
        <f t="shared" si="12"/>
        <v>8176.2314300000007</v>
      </c>
      <c r="H380" s="3">
        <f t="shared" si="13"/>
        <v>0.5999999999994543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82818.820000000007</v>
      </c>
      <c r="E381" s="2">
        <v>0</v>
      </c>
      <c r="F381" s="2">
        <v>0</v>
      </c>
      <c r="G381" s="3">
        <f t="shared" si="12"/>
        <v>62942.303200000009</v>
      </c>
      <c r="H381" s="3">
        <f t="shared" si="13"/>
        <v>0.17999999999301508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45086.81</v>
      </c>
      <c r="E383" s="2">
        <v>0</v>
      </c>
      <c r="F383" s="2">
        <v>0</v>
      </c>
      <c r="G383" s="3">
        <f t="shared" si="12"/>
        <v>34446.322840000001</v>
      </c>
      <c r="H383" s="3">
        <f t="shared" si="13"/>
        <v>0.19000000000232831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45086.81</v>
      </c>
      <c r="E384" s="2">
        <v>0</v>
      </c>
      <c r="F384" s="2">
        <v>0</v>
      </c>
      <c r="G384" s="3">
        <f t="shared" si="12"/>
        <v>34536.496460000002</v>
      </c>
      <c r="H384" s="3">
        <f t="shared" si="13"/>
        <v>0.19000000000232831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24762.79</v>
      </c>
      <c r="D388" s="2">
        <f>'PR-RAS'!E393</f>
        <v>18834.3</v>
      </c>
      <c r="E388" s="2">
        <v>0</v>
      </c>
      <c r="F388" s="2">
        <v>0</v>
      </c>
      <c r="G388" s="3">
        <f t="shared" si="12"/>
        <v>24160.947930000002</v>
      </c>
      <c r="H388" s="3">
        <f t="shared" si="13"/>
        <v>0.50999999999839929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24762.79</v>
      </c>
      <c r="D389" s="2">
        <f>'PR-RAS'!E394</f>
        <v>18834.3</v>
      </c>
      <c r="E389" s="2">
        <v>0</v>
      </c>
      <c r="F389" s="2">
        <v>0</v>
      </c>
      <c r="G389" s="3">
        <f t="shared" si="12"/>
        <v>24223.37932</v>
      </c>
      <c r="H389" s="3">
        <f t="shared" si="13"/>
        <v>0.50999999999839929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17076.740000000002</v>
      </c>
      <c r="D407" s="2">
        <f>'PR-RAS'!E412</f>
        <v>228898.85</v>
      </c>
      <c r="E407" s="2">
        <v>0</v>
      </c>
      <c r="F407" s="2">
        <v>0</v>
      </c>
      <c r="G407" s="3">
        <f t="shared" si="12"/>
        <v>192799.02264000001</v>
      </c>
      <c r="H407" s="3">
        <f t="shared" si="13"/>
        <v>0.40999999999257852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17076.740000000002</v>
      </c>
      <c r="D408" s="2">
        <f>'PR-RAS'!E413</f>
        <v>228898.85</v>
      </c>
      <c r="E408" s="2">
        <v>0</v>
      </c>
      <c r="F408" s="2">
        <v>0</v>
      </c>
      <c r="G408" s="3">
        <f t="shared" si="12"/>
        <v>193273.89708</v>
      </c>
      <c r="H408" s="3">
        <f t="shared" si="13"/>
        <v>0.40999999999257852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61895.490000000005</v>
      </c>
      <c r="D413" s="2">
        <f>'PR-RAS'!E418</f>
        <v>444119.80000000005</v>
      </c>
      <c r="E413" s="2">
        <v>0</v>
      </c>
      <c r="F413" s="2">
        <v>0</v>
      </c>
      <c r="G413" s="3">
        <f t="shared" si="12"/>
        <v>391455.65708000003</v>
      </c>
      <c r="H413" s="3">
        <f t="shared" si="13"/>
        <v>0.68999999995867256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17076.740000000002</v>
      </c>
      <c r="E415" s="2">
        <v>0</v>
      </c>
      <c r="F415" s="2">
        <v>0</v>
      </c>
      <c r="G415" s="3">
        <f t="shared" si="12"/>
        <v>14139.540720000001</v>
      </c>
      <c r="H415" s="3">
        <f t="shared" si="13"/>
        <v>0.25999999999839929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1947687.3600000003</v>
      </c>
      <c r="D417" s="2">
        <f>'PR-RAS'!E422</f>
        <v>2496870.5699999998</v>
      </c>
      <c r="E417" s="2">
        <v>0</v>
      </c>
      <c r="F417" s="2">
        <v>0</v>
      </c>
      <c r="G417" s="3">
        <f t="shared" si="12"/>
        <v>2887634.2560000001</v>
      </c>
      <c r="H417" s="3">
        <f t="shared" si="13"/>
        <v>0.79000000050291419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1948876.1800000002</v>
      </c>
      <c r="D418" s="2">
        <f>'PR-RAS'!E423</f>
        <v>2678810.8899999997</v>
      </c>
      <c r="E418" s="2">
        <v>0</v>
      </c>
      <c r="F418" s="2">
        <v>0</v>
      </c>
      <c r="G418" s="3">
        <f t="shared" si="12"/>
        <v>3046809.6493199994</v>
      </c>
      <c r="H418" s="3">
        <f t="shared" si="13"/>
        <v>0.29000000050291419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1188.8199999998324</v>
      </c>
      <c r="D420" s="2">
        <f>'PR-RAS'!E425</f>
        <v>181940.31999999983</v>
      </c>
      <c r="E420" s="2">
        <v>0</v>
      </c>
      <c r="F420" s="2">
        <v>0</v>
      </c>
      <c r="G420" s="3">
        <f t="shared" si="12"/>
        <v>152964.10373999979</v>
      </c>
      <c r="H420" s="3">
        <f t="shared" si="13"/>
        <v>0.5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737.39</v>
      </c>
      <c r="D421" s="2">
        <f>'PR-RAS'!E426</f>
        <v>0</v>
      </c>
      <c r="E421" s="2">
        <v>0</v>
      </c>
      <c r="F421" s="2">
        <v>0</v>
      </c>
      <c r="G421" s="3">
        <f t="shared" si="12"/>
        <v>309.7038</v>
      </c>
      <c r="H421" s="3">
        <f t="shared" si="13"/>
        <v>0.38999999999998636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451.43000000000029</v>
      </c>
      <c r="E422" s="2">
        <v>0</v>
      </c>
      <c r="F422" s="2">
        <v>0</v>
      </c>
      <c r="G422" s="3">
        <f t="shared" si="12"/>
        <v>380.10406000000023</v>
      </c>
      <c r="H422" s="3">
        <f t="shared" si="13"/>
        <v>0.43000000000029104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165343.38</v>
      </c>
      <c r="E423" s="2">
        <v>0</v>
      </c>
      <c r="F423" s="2">
        <v>0</v>
      </c>
      <c r="G423" s="3">
        <f t="shared" si="12"/>
        <v>139549.81271999999</v>
      </c>
      <c r="H423" s="3">
        <f t="shared" si="13"/>
        <v>0.38000000000465661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1947687.3600000003</v>
      </c>
      <c r="D637" s="2">
        <f>'PR-RAS'!E643</f>
        <v>2496870.5699999998</v>
      </c>
      <c r="E637" s="2">
        <v>0</v>
      </c>
      <c r="F637" s="2">
        <v>0</v>
      </c>
      <c r="G637" s="3">
        <f t="shared" si="14"/>
        <v>4414748.5259999996</v>
      </c>
      <c r="H637" s="3">
        <f t="shared" si="15"/>
        <v>0.79000000050291419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1948876.1800000002</v>
      </c>
      <c r="D638" s="2">
        <f>'PR-RAS'!E644</f>
        <v>2678810.8899999997</v>
      </c>
      <c r="E638" s="2">
        <v>0</v>
      </c>
      <c r="F638" s="2">
        <v>0</v>
      </c>
      <c r="G638" s="3">
        <f t="shared" si="14"/>
        <v>4654239.2005199995</v>
      </c>
      <c r="H638" s="3">
        <f t="shared" si="15"/>
        <v>0.29000000050291419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1188.8199999998324</v>
      </c>
      <c r="D640" s="2">
        <f>'PR-RAS'!E646</f>
        <v>181940.31999999983</v>
      </c>
      <c r="E640" s="2">
        <v>0</v>
      </c>
      <c r="F640" s="2">
        <v>0</v>
      </c>
      <c r="G640" s="3">
        <f t="shared" si="14"/>
        <v>233279.38493999967</v>
      </c>
      <c r="H640" s="3">
        <f t="shared" si="15"/>
        <v>0.5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737.39</v>
      </c>
      <c r="D641" s="2">
        <f>'PR-RAS'!E647</f>
        <v>0</v>
      </c>
      <c r="E641" s="2">
        <v>0</v>
      </c>
      <c r="F641" s="2">
        <v>0</v>
      </c>
      <c r="G641" s="3">
        <f t="shared" si="14"/>
        <v>471.92959999999999</v>
      </c>
      <c r="H641" s="3">
        <f t="shared" si="15"/>
        <v>0.38999999999998636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451.43000000000029</v>
      </c>
      <c r="E642" s="2">
        <v>0</v>
      </c>
      <c r="F642" s="2">
        <v>0</v>
      </c>
      <c r="G642" s="3">
        <f t="shared" si="14"/>
        <v>578.73326000000043</v>
      </c>
      <c r="H642" s="3">
        <f t="shared" si="15"/>
        <v>0.43000000000029104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451.42999999983238</v>
      </c>
      <c r="D644" s="2">
        <f>'PR-RAS'!E650</f>
        <v>182391.74999999983</v>
      </c>
      <c r="E644" s="2">
        <v>0</v>
      </c>
      <c r="F644" s="2">
        <v>0</v>
      </c>
      <c r="G644" s="3">
        <f t="shared" si="14"/>
        <v>234846.05998999966</v>
      </c>
      <c r="H644" s="3">
        <f t="shared" si="15"/>
        <v>0.68000000000699856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121268.57</v>
      </c>
      <c r="D645" s="2">
        <f>'PR-RAS'!E651</f>
        <v>0</v>
      </c>
      <c r="E645" s="2">
        <v>0</v>
      </c>
      <c r="F645" s="2">
        <v>0</v>
      </c>
      <c r="G645" s="3">
        <f t="shared" si="14"/>
        <v>78096.959080000001</v>
      </c>
      <c r="H645" s="3">
        <f t="shared" si="15"/>
        <v>0.42999999999301508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58734.47</v>
      </c>
      <c r="D646" s="2">
        <f>'PR-RAS'!E653</f>
        <v>83444.56</v>
      </c>
      <c r="E646" s="2">
        <v>0</v>
      </c>
      <c r="F646" s="2">
        <v>0</v>
      </c>
      <c r="G646" s="3">
        <f t="shared" si="14"/>
        <v>145527.21554999999</v>
      </c>
      <c r="H646" s="3">
        <f t="shared" si="15"/>
        <v>0.91000000000349246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395850.96</v>
      </c>
      <c r="D647" s="2">
        <f>'PR-RAS'!E654</f>
        <v>315639.90999999997</v>
      </c>
      <c r="E647" s="2">
        <v>0</v>
      </c>
      <c r="F647" s="2">
        <v>0</v>
      </c>
      <c r="G647" s="3">
        <f t="shared" si="14"/>
        <v>663526.48388000007</v>
      </c>
      <c r="H647" s="3">
        <f t="shared" si="15"/>
        <v>0.13000000000465661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371140.87</v>
      </c>
      <c r="D648" s="2">
        <f>'PR-RAS'!E655</f>
        <v>365552.03</v>
      </c>
      <c r="E648" s="2">
        <v>0</v>
      </c>
      <c r="F648" s="2">
        <v>0</v>
      </c>
      <c r="G648" s="3">
        <f t="shared" si="14"/>
        <v>713152.46971000009</v>
      </c>
      <c r="H648" s="3">
        <f t="shared" si="15"/>
        <v>0.16000000003259629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83444.560000000056</v>
      </c>
      <c r="D649" s="2">
        <f>'PR-RAS'!E656</f>
        <v>33532.439999999944</v>
      </c>
      <c r="E649" s="2">
        <v>0</v>
      </c>
      <c r="F649" s="2">
        <v>0</v>
      </c>
      <c r="G649" s="3">
        <f t="shared" si="14"/>
        <v>97530.117119999966</v>
      </c>
      <c r="H649" s="3">
        <f t="shared" si="15"/>
        <v>0.87999999988824129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45</v>
      </c>
      <c r="E653" s="2">
        <v>0</v>
      </c>
      <c r="F653" s="2">
        <v>0</v>
      </c>
      <c r="G653" s="3">
        <f t="shared" si="14"/>
        <v>88.02000000000001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1569520.81</v>
      </c>
      <c r="D676" s="2">
        <f>'PR-RAS'!E683</f>
        <v>1663070.9</v>
      </c>
      <c r="E676" s="2">
        <v>0</v>
      </c>
      <c r="F676" s="2">
        <v>0</v>
      </c>
      <c r="G676" s="3">
        <f t="shared" si="14"/>
        <v>3304572.2617499996</v>
      </c>
      <c r="H676" s="3">
        <f t="shared" si="15"/>
        <v>0.2900000000372529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1940</v>
      </c>
      <c r="D677" s="2">
        <f>'PR-RAS'!E684</f>
        <v>4203</v>
      </c>
      <c r="E677" s="2">
        <v>0</v>
      </c>
      <c r="F677" s="2">
        <v>0</v>
      </c>
      <c r="G677" s="3">
        <f t="shared" si="14"/>
        <v>6993.8960000000006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46054.59</v>
      </c>
      <c r="D678" s="2">
        <f>'PR-RAS'!E685</f>
        <v>373286.49</v>
      </c>
      <c r="E678" s="2">
        <v>0</v>
      </c>
      <c r="F678" s="2">
        <v>0</v>
      </c>
      <c r="G678" s="3">
        <f t="shared" si="14"/>
        <v>536608.86488999997</v>
      </c>
      <c r="H678" s="3">
        <f t="shared" si="15"/>
        <v>0.89999999999417923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4555.88</v>
      </c>
      <c r="D725" s="2">
        <f>'PR-RAS'!E732</f>
        <v>6045.45</v>
      </c>
      <c r="E725" s="2">
        <v>0</v>
      </c>
      <c r="F725" s="2">
        <v>0</v>
      </c>
      <c r="G725" s="3">
        <f t="shared" si="14"/>
        <v>12052.268719999998</v>
      </c>
      <c r="H725" s="3">
        <f t="shared" si="15"/>
        <v>0.56999999999970896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39958.58</v>
      </c>
      <c r="D727" s="2">
        <f>'PR-RAS'!E734</f>
        <v>38047.35</v>
      </c>
      <c r="E727" s="2">
        <v>0</v>
      </c>
      <c r="F727" s="2">
        <v>0</v>
      </c>
      <c r="G727" s="3">
        <f t="shared" si="14"/>
        <v>84254.68127999999</v>
      </c>
      <c r="H727" s="3">
        <f t="shared" si="15"/>
        <v>0.76999999999679858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2339.7800000000002</v>
      </c>
      <c r="D729" s="2">
        <f>'PR-RAS'!E736</f>
        <v>2860</v>
      </c>
      <c r="E729" s="2">
        <v>0</v>
      </c>
      <c r="F729" s="2">
        <v>0</v>
      </c>
      <c r="G729" s="3">
        <f t="shared" si="14"/>
        <v>5867.5198399999999</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20515.07</v>
      </c>
      <c r="D731" s="2">
        <f>'PR-RAS'!E738</f>
        <v>0</v>
      </c>
      <c r="E731" s="2">
        <v>0</v>
      </c>
      <c r="F731" s="2">
        <v>0</v>
      </c>
      <c r="G731" s="3">
        <f t="shared" si="14"/>
        <v>14976.001099999999</v>
      </c>
      <c r="H731" s="3">
        <f t="shared" si="15"/>
        <v>6.9999999999708962E-2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4656</v>
      </c>
      <c r="E737" s="2">
        <v>0</v>
      </c>
      <c r="F737" s="2">
        <v>0</v>
      </c>
      <c r="G737" s="3">
        <f t="shared" si="28"/>
        <v>6853.6319999999996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24721.11</v>
      </c>
      <c r="D848" s="2">
        <f>'PR-RAS'!E855</f>
        <v>41983.75</v>
      </c>
      <c r="E848" s="2">
        <v>0</v>
      </c>
      <c r="F848" s="2">
        <v>0</v>
      </c>
      <c r="G848" s="3">
        <f t="shared" si="34"/>
        <v>92059.252670000002</v>
      </c>
      <c r="H848" s="3">
        <f t="shared" si="35"/>
        <v>0.36000000000058208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1661272.99</v>
      </c>
      <c r="D1011" s="7">
        <f>BILANCA!E6</f>
        <v>2015886.8500000003</v>
      </c>
      <c r="E1011" s="7">
        <v>0</v>
      </c>
      <c r="F1011" s="7">
        <v>0</v>
      </c>
      <c r="G1011" s="8">
        <f t="shared" ref="G1011:G1306" si="38">B1011/1000*C1011+B1011/500*D1011</f>
        <v>5693.046690000001</v>
      </c>
      <c r="H1011" s="8">
        <f t="shared" si="35"/>
        <v>0.15999999968335032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1456158.49</v>
      </c>
      <c r="D1012" s="2">
        <f>BILANCA!E7</f>
        <v>1814641.4300000004</v>
      </c>
      <c r="E1012" s="2">
        <v>0</v>
      </c>
      <c r="F1012" s="2">
        <v>0</v>
      </c>
      <c r="G1012" s="3">
        <f t="shared" si="38"/>
        <v>10170.882700000002</v>
      </c>
      <c r="H1012" s="3">
        <f t="shared" si="35"/>
        <v>0.92000000039115548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898.53</v>
      </c>
      <c r="D1013" s="2">
        <f>BILANCA!E8</f>
        <v>898.53</v>
      </c>
      <c r="E1013" s="2">
        <v>0</v>
      </c>
      <c r="F1013" s="2">
        <v>0</v>
      </c>
      <c r="G1013" s="3">
        <f t="shared" si="38"/>
        <v>8.0867700000000013</v>
      </c>
      <c r="H1013" s="3">
        <f t="shared" si="35"/>
        <v>0.94000000000005457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898.53</v>
      </c>
      <c r="D1014" s="2">
        <f>BILANCA!E9</f>
        <v>898.53</v>
      </c>
      <c r="E1014" s="2">
        <v>0</v>
      </c>
      <c r="F1014" s="2">
        <v>0</v>
      </c>
      <c r="G1014" s="3">
        <f t="shared" si="38"/>
        <v>10.782359999999999</v>
      </c>
      <c r="H1014" s="3">
        <f t="shared" si="35"/>
        <v>0.94000000000005457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1438183.22</v>
      </c>
      <c r="D1017" s="2">
        <f>BILANCA!E12</f>
        <v>1813742.9000000004</v>
      </c>
      <c r="E1017" s="2">
        <v>0</v>
      </c>
      <c r="F1017" s="2">
        <v>0</v>
      </c>
      <c r="G1017" s="3">
        <f t="shared" si="38"/>
        <v>35459.683140000008</v>
      </c>
      <c r="H1017" s="3">
        <f t="shared" si="35"/>
        <v>0.31999999959953129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1362154.01</v>
      </c>
      <c r="D1018" s="2">
        <f>BILANCA!E13</f>
        <v>1584864.2200000002</v>
      </c>
      <c r="E1018" s="2">
        <v>0</v>
      </c>
      <c r="F1018" s="2">
        <v>0</v>
      </c>
      <c r="G1018" s="3">
        <f t="shared" si="38"/>
        <v>36255.059600000001</v>
      </c>
      <c r="H1018" s="3">
        <f t="shared" si="35"/>
        <v>0.23000000021420419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1871589.39</v>
      </c>
      <c r="D1020" s="2">
        <f>BILANCA!E15</f>
        <v>2117564.98</v>
      </c>
      <c r="E1020" s="2">
        <v>0</v>
      </c>
      <c r="F1020" s="2">
        <v>0</v>
      </c>
      <c r="G1020" s="3">
        <f t="shared" si="38"/>
        <v>61067.193499999994</v>
      </c>
      <c r="H1020" s="3">
        <f t="shared" si="35"/>
        <v>0.40999999991618097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12697.85</v>
      </c>
      <c r="D1022" s="2">
        <f>BILANCA!E17</f>
        <v>12697.85</v>
      </c>
      <c r="E1022" s="2">
        <v>0</v>
      </c>
      <c r="F1022" s="2">
        <v>0</v>
      </c>
      <c r="G1022" s="3">
        <f t="shared" si="38"/>
        <v>457.12260000000003</v>
      </c>
      <c r="H1022" s="3">
        <f t="shared" si="35"/>
        <v>0.2999999999992724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522133.23</v>
      </c>
      <c r="D1023" s="2">
        <f>BILANCA!E18</f>
        <v>545398.61</v>
      </c>
      <c r="E1023" s="2">
        <v>0</v>
      </c>
      <c r="F1023" s="2">
        <v>0</v>
      </c>
      <c r="G1023" s="3">
        <f t="shared" si="38"/>
        <v>20968.095849999998</v>
      </c>
      <c r="H1023" s="3">
        <f t="shared" si="35"/>
        <v>0.61999999999534339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76015.379999999946</v>
      </c>
      <c r="D1024" s="2">
        <f>BILANCA!E19</f>
        <v>188488.41000000003</v>
      </c>
      <c r="E1024" s="2">
        <v>0</v>
      </c>
      <c r="F1024" s="2">
        <v>0</v>
      </c>
      <c r="G1024" s="3">
        <f t="shared" si="38"/>
        <v>6341.8908000000001</v>
      </c>
      <c r="H1024" s="3">
        <f t="shared" si="35"/>
        <v>0.78999999997904524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169013.11</v>
      </c>
      <c r="D1025" s="2">
        <f>BILANCA!E20</f>
        <v>227849.99</v>
      </c>
      <c r="E1025" s="2">
        <v>0</v>
      </c>
      <c r="F1025" s="2">
        <v>0</v>
      </c>
      <c r="G1025" s="3">
        <f t="shared" si="38"/>
        <v>9370.6963499999983</v>
      </c>
      <c r="H1025" s="3">
        <f t="shared" si="35"/>
        <v>0.11999999999534339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19494.439999999999</v>
      </c>
      <c r="D1026" s="2">
        <f>BILANCA!E21</f>
        <v>20591.939999999999</v>
      </c>
      <c r="E1026" s="2">
        <v>0</v>
      </c>
      <c r="F1026" s="2">
        <v>0</v>
      </c>
      <c r="G1026" s="3">
        <f t="shared" si="38"/>
        <v>970.85311999999988</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62935.26</v>
      </c>
      <c r="D1027" s="2">
        <f>BILANCA!E22</f>
        <v>63689.01</v>
      </c>
      <c r="E1027" s="2">
        <v>0</v>
      </c>
      <c r="F1027" s="2">
        <v>0</v>
      </c>
      <c r="G1027" s="3">
        <f t="shared" si="38"/>
        <v>3235.3257600000006</v>
      </c>
      <c r="H1027" s="3">
        <f t="shared" si="35"/>
        <v>0.27000000000407454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6925.15</v>
      </c>
      <c r="D1029" s="2">
        <f>BILANCA!E24</f>
        <v>7313.27</v>
      </c>
      <c r="E1029" s="2">
        <v>0</v>
      </c>
      <c r="F1029" s="2">
        <v>0</v>
      </c>
      <c r="G1029" s="3">
        <f t="shared" si="38"/>
        <v>409.48211000000003</v>
      </c>
      <c r="H1029" s="3">
        <f t="shared" si="35"/>
        <v>0.42000000000007276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33222.57</v>
      </c>
      <c r="D1030" s="2">
        <f>BILANCA!E25</f>
        <v>40627.339999999997</v>
      </c>
      <c r="E1030" s="2">
        <v>0</v>
      </c>
      <c r="F1030" s="2">
        <v>0</v>
      </c>
      <c r="G1030" s="3">
        <f t="shared" si="38"/>
        <v>2289.5450000000001</v>
      </c>
      <c r="H1030" s="3">
        <f t="shared" si="35"/>
        <v>0.76999999999679858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33560.11</v>
      </c>
      <c r="D1031" s="2">
        <f>BILANCA!E26</f>
        <v>116378.93</v>
      </c>
      <c r="E1031" s="2">
        <v>0</v>
      </c>
      <c r="F1031" s="2">
        <v>0</v>
      </c>
      <c r="G1031" s="3">
        <f t="shared" si="38"/>
        <v>5592.6773700000003</v>
      </c>
      <c r="H1031" s="3">
        <f t="shared" si="35"/>
        <v>0.180000000007567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249135.26</v>
      </c>
      <c r="D1033" s="2">
        <f>BILANCA!E28</f>
        <v>287962.07</v>
      </c>
      <c r="E1033" s="2">
        <v>0</v>
      </c>
      <c r="F1033" s="2">
        <v>0</v>
      </c>
      <c r="G1033" s="3">
        <f t="shared" si="38"/>
        <v>18976.3662</v>
      </c>
      <c r="H1033" s="3">
        <f t="shared" si="35"/>
        <v>0.33000000001629815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40390.269999999997</v>
      </c>
      <c r="E1034" s="2">
        <v>0</v>
      </c>
      <c r="F1034" s="2">
        <v>0</v>
      </c>
      <c r="G1034" s="3">
        <f t="shared" si="38"/>
        <v>1938.7329599999998</v>
      </c>
      <c r="H1034" s="3">
        <f t="shared" si="35"/>
        <v>0.26999999999679858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45086.81</v>
      </c>
      <c r="E1035" s="2">
        <v>0</v>
      </c>
      <c r="F1035" s="2">
        <v>0</v>
      </c>
      <c r="G1035" s="3">
        <f t="shared" si="38"/>
        <v>2254.3404999999998</v>
      </c>
      <c r="H1035" s="3">
        <f t="shared" si="35"/>
        <v>0.19000000000232831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4696.54</v>
      </c>
      <c r="E1039" s="2">
        <v>0</v>
      </c>
      <c r="F1039" s="2">
        <v>0</v>
      </c>
      <c r="G1039" s="3">
        <f t="shared" si="38"/>
        <v>272.39931999999999</v>
      </c>
      <c r="H1039" s="3">
        <f t="shared" si="35"/>
        <v>0.46000000000003638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122537.28</v>
      </c>
      <c r="D1041" s="2">
        <f>BILANCA!E36</f>
        <v>141371.57999999999</v>
      </c>
      <c r="E1041" s="2">
        <v>0</v>
      </c>
      <c r="F1041" s="2">
        <v>0</v>
      </c>
      <c r="G1041" s="3">
        <f t="shared" si="38"/>
        <v>12563.69364</v>
      </c>
      <c r="H1041" s="3">
        <f t="shared" si="35"/>
        <v>0.70000000001164153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122537.28</v>
      </c>
      <c r="D1045" s="2">
        <f>BILANCA!E40</f>
        <v>141371.57999999999</v>
      </c>
      <c r="E1045" s="2">
        <v>0</v>
      </c>
      <c r="F1045" s="2">
        <v>0</v>
      </c>
      <c r="G1045" s="3">
        <f t="shared" si="38"/>
        <v>14184.815399999999</v>
      </c>
      <c r="H1045" s="3">
        <f t="shared" si="35"/>
        <v>0.70000000001164153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13.829999999999927</v>
      </c>
      <c r="D1050" s="2">
        <f>BILANCA!E45</f>
        <v>0</v>
      </c>
      <c r="E1050" s="2">
        <v>0</v>
      </c>
      <c r="F1050" s="2">
        <v>0</v>
      </c>
      <c r="G1050" s="3">
        <f t="shared" si="38"/>
        <v>0.55319999999999714</v>
      </c>
      <c r="H1050" s="3">
        <f t="shared" si="35"/>
        <v>0.17000000000007276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331.81</v>
      </c>
      <c r="D1052" s="2">
        <f>BILANCA!E47</f>
        <v>331.81</v>
      </c>
      <c r="E1052" s="2">
        <v>0</v>
      </c>
      <c r="F1052" s="2">
        <v>0</v>
      </c>
      <c r="G1052" s="3">
        <f t="shared" si="38"/>
        <v>41.808060000000005</v>
      </c>
      <c r="H1052" s="3">
        <f t="shared" si="35"/>
        <v>0.37999999999999545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7373.49</v>
      </c>
      <c r="D1054" s="2">
        <f>BILANCA!E49</f>
        <v>7373.49</v>
      </c>
      <c r="E1054" s="2">
        <v>0</v>
      </c>
      <c r="F1054" s="2">
        <v>0</v>
      </c>
      <c r="G1054" s="3">
        <f t="shared" si="38"/>
        <v>973.30068000000006</v>
      </c>
      <c r="H1054" s="3">
        <f t="shared" si="35"/>
        <v>0.97999999999956344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7691.47</v>
      </c>
      <c r="D1055" s="2">
        <f>BILANCA!E50</f>
        <v>7705.3</v>
      </c>
      <c r="E1055" s="2">
        <v>0</v>
      </c>
      <c r="F1055" s="2">
        <v>0</v>
      </c>
      <c r="G1055" s="3">
        <f t="shared" si="38"/>
        <v>1039.5931499999999</v>
      </c>
      <c r="H1055" s="3">
        <f t="shared" si="35"/>
        <v>0.77000000000043656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69620.509999999995</v>
      </c>
      <c r="D1059" s="2">
        <f>BILANCA!E54</f>
        <v>88045.82</v>
      </c>
      <c r="E1059" s="2">
        <v>0</v>
      </c>
      <c r="F1059" s="2">
        <v>0</v>
      </c>
      <c r="G1059" s="3">
        <f t="shared" si="38"/>
        <v>12039.895350000003</v>
      </c>
      <c r="H1059" s="3">
        <f t="shared" si="35"/>
        <v>0.66999999999825377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69620.509999999995</v>
      </c>
      <c r="D1060" s="2">
        <f>BILANCA!E55</f>
        <v>88045.82</v>
      </c>
      <c r="E1060" s="2">
        <v>0</v>
      </c>
      <c r="F1060" s="2">
        <v>0</v>
      </c>
      <c r="G1060" s="3">
        <f t="shared" si="38"/>
        <v>12285.6075</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17076.740000000002</v>
      </c>
      <c r="D1061" s="2">
        <f>BILANCA!E56</f>
        <v>0</v>
      </c>
      <c r="E1061" s="2">
        <v>0</v>
      </c>
      <c r="F1061" s="2">
        <v>0</v>
      </c>
      <c r="G1061" s="3">
        <f t="shared" si="38"/>
        <v>870.91374000000008</v>
      </c>
      <c r="H1061" s="3">
        <f t="shared" si="35"/>
        <v>0.25999999999839929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17076.740000000002</v>
      </c>
      <c r="D1062" s="2">
        <f>BILANCA!E57</f>
        <v>0</v>
      </c>
      <c r="E1062" s="2">
        <v>0</v>
      </c>
      <c r="F1062" s="2">
        <v>0</v>
      </c>
      <c r="G1062" s="3">
        <f t="shared" si="38"/>
        <v>887.99048000000005</v>
      </c>
      <c r="H1062" s="3">
        <f t="shared" si="35"/>
        <v>0.25999999999839929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205114.5</v>
      </c>
      <c r="D1074" s="2">
        <f>BILANCA!E69</f>
        <v>201245.42</v>
      </c>
      <c r="E1074" s="2">
        <v>0</v>
      </c>
      <c r="F1074" s="2">
        <v>0</v>
      </c>
      <c r="G1074" s="3">
        <f t="shared" si="38"/>
        <v>38886.741760000004</v>
      </c>
      <c r="H1074" s="3">
        <f t="shared" si="35"/>
        <v>0.92000000001280569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83444.56</v>
      </c>
      <c r="D1075" s="2">
        <f>BILANCA!E70</f>
        <v>33532.44</v>
      </c>
      <c r="E1075" s="2">
        <v>0</v>
      </c>
      <c r="F1075" s="2">
        <v>0</v>
      </c>
      <c r="G1075" s="3">
        <f t="shared" si="38"/>
        <v>9783.1136000000006</v>
      </c>
      <c r="H1075" s="3">
        <f t="shared" si="35"/>
        <v>0.88000000000465661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83444.56</v>
      </c>
      <c r="D1076" s="2">
        <f>BILANCA!E71</f>
        <v>33532.44</v>
      </c>
      <c r="E1076" s="2">
        <v>0</v>
      </c>
      <c r="F1076" s="2">
        <v>0</v>
      </c>
      <c r="G1076" s="3">
        <f t="shared" si="38"/>
        <v>9933.6230400000022</v>
      </c>
      <c r="H1076" s="3">
        <f t="shared" si="35"/>
        <v>0.88000000000465661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83444.56</v>
      </c>
      <c r="D1078" s="2">
        <f>BILANCA!E73</f>
        <v>33532.44</v>
      </c>
      <c r="E1078" s="2">
        <v>0</v>
      </c>
      <c r="F1078" s="2">
        <v>0</v>
      </c>
      <c r="G1078" s="3">
        <f t="shared" si="38"/>
        <v>10234.641920000002</v>
      </c>
      <c r="H1078" s="3">
        <f t="shared" si="35"/>
        <v>0.88000000000465661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401.37</v>
      </c>
      <c r="D1087" s="2">
        <f>BILANCA!E82</f>
        <v>2369.6</v>
      </c>
      <c r="E1087" s="2">
        <v>0</v>
      </c>
      <c r="F1087" s="2">
        <v>0</v>
      </c>
      <c r="G1087" s="3">
        <f t="shared" si="38"/>
        <v>395.82388999999995</v>
      </c>
      <c r="H1087" s="3">
        <f t="shared" si="35"/>
        <v>0.7700000000000955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401.37</v>
      </c>
      <c r="D1092" s="2">
        <f>BILANCA!E87</f>
        <v>2369.6</v>
      </c>
      <c r="E1092" s="2">
        <v>0</v>
      </c>
      <c r="F1092" s="2">
        <v>0</v>
      </c>
      <c r="G1092" s="3">
        <f t="shared" si="38"/>
        <v>421.52674000000002</v>
      </c>
      <c r="H1092" s="3">
        <f t="shared" si="35"/>
        <v>0.7700000000000955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165343.38</v>
      </c>
      <c r="E1152" s="2">
        <v>0</v>
      </c>
      <c r="F1152" s="2">
        <v>0</v>
      </c>
      <c r="G1152" s="3">
        <f t="shared" si="38"/>
        <v>46957.519919999999</v>
      </c>
      <c r="H1152" s="3">
        <f t="shared" si="41"/>
        <v>0.38000000000465661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165343.38</v>
      </c>
      <c r="E1155" s="2">
        <v>0</v>
      </c>
      <c r="F1155" s="2">
        <v>0</v>
      </c>
      <c r="G1155" s="3">
        <f t="shared" si="38"/>
        <v>47949.580199999997</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165343.38</v>
      </c>
      <c r="E1161" s="2">
        <v>0</v>
      </c>
      <c r="F1161" s="2">
        <v>0</v>
      </c>
      <c r="G1161" s="3">
        <f t="shared" si="38"/>
        <v>49933.70076</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121268.57</v>
      </c>
      <c r="D1176" s="2">
        <f>BILANCA!E171</f>
        <v>0</v>
      </c>
      <c r="E1176" s="2">
        <v>0</v>
      </c>
      <c r="F1176" s="2">
        <v>0</v>
      </c>
      <c r="G1176" s="3">
        <f t="shared" si="38"/>
        <v>20130.582620000001</v>
      </c>
      <c r="H1176" s="3">
        <f t="shared" si="41"/>
        <v>0.42999999999301508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121268.57</v>
      </c>
      <c r="D1179" s="2">
        <f>BILANCA!E174</f>
        <v>0</v>
      </c>
      <c r="E1179" s="2">
        <v>0</v>
      </c>
      <c r="F1179" s="2">
        <v>0</v>
      </c>
      <c r="G1179" s="3">
        <f t="shared" si="38"/>
        <v>20494.388330000002</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1661272.99</v>
      </c>
      <c r="D1180" s="2">
        <f>BILANCA!E176</f>
        <v>2015886.85</v>
      </c>
      <c r="E1180" s="2">
        <v>0</v>
      </c>
      <c r="F1180" s="2">
        <v>0</v>
      </c>
      <c r="G1180" s="3">
        <f t="shared" si="38"/>
        <v>967817.93730000011</v>
      </c>
      <c r="H1180" s="3">
        <f t="shared" si="41"/>
        <v>0.15999999991618097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205565.93</v>
      </c>
      <c r="D1181" s="2">
        <f>BILANCA!E177</f>
        <v>218293.79</v>
      </c>
      <c r="E1181" s="2">
        <v>0</v>
      </c>
      <c r="F1181" s="2">
        <v>0</v>
      </c>
      <c r="G1181" s="3">
        <f t="shared" si="38"/>
        <v>109808.25021000001</v>
      </c>
      <c r="H1181" s="3">
        <f t="shared" si="41"/>
        <v>0.27999999999883585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188489.19</v>
      </c>
      <c r="D1182" s="2">
        <f>BILANCA!E178</f>
        <v>200814.32</v>
      </c>
      <c r="E1182" s="2">
        <v>0</v>
      </c>
      <c r="F1182" s="2">
        <v>0</v>
      </c>
      <c r="G1182" s="3">
        <f t="shared" si="38"/>
        <v>101500.26676</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125029.66</v>
      </c>
      <c r="D1183" s="2">
        <f>BILANCA!E179</f>
        <v>129061.85</v>
      </c>
      <c r="E1183" s="2">
        <v>0</v>
      </c>
      <c r="F1183" s="2">
        <v>0</v>
      </c>
      <c r="G1183" s="3">
        <f t="shared" si="38"/>
        <v>66285.531279999996</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62547.06</v>
      </c>
      <c r="D1184" s="2">
        <f>BILANCA!E180</f>
        <v>71677.19</v>
      </c>
      <c r="E1184" s="2">
        <v>0</v>
      </c>
      <c r="F1184" s="2">
        <v>0</v>
      </c>
      <c r="G1184" s="3">
        <f t="shared" si="38"/>
        <v>35826.850559999999</v>
      </c>
      <c r="H1184" s="3">
        <f t="shared" si="41"/>
        <v>0.25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49.57</v>
      </c>
      <c r="D1185" s="2">
        <f>BILANCA!E181</f>
        <v>50.91</v>
      </c>
      <c r="E1185" s="2">
        <v>0</v>
      </c>
      <c r="F1185" s="2">
        <v>0</v>
      </c>
      <c r="G1185" s="3">
        <f t="shared" si="38"/>
        <v>26.493249999999996</v>
      </c>
      <c r="H1185" s="3">
        <f t="shared" si="41"/>
        <v>0.52000000000000313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49.57</v>
      </c>
      <c r="D1188" s="2">
        <f>BILANCA!E184</f>
        <v>50.91</v>
      </c>
      <c r="E1188" s="2">
        <v>0</v>
      </c>
      <c r="F1188" s="2">
        <v>0</v>
      </c>
      <c r="G1188" s="3">
        <f t="shared" si="38"/>
        <v>26.947419999999994</v>
      </c>
      <c r="H1188" s="3">
        <f t="shared" si="41"/>
        <v>0.52000000000000313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862.9</v>
      </c>
      <c r="D1200" s="2">
        <f>BILANCA!E196</f>
        <v>24.37</v>
      </c>
      <c r="E1200" s="2">
        <v>0</v>
      </c>
      <c r="F1200" s="2">
        <v>0</v>
      </c>
      <c r="G1200" s="3">
        <f t="shared" si="38"/>
        <v>173.2116</v>
      </c>
      <c r="H1200" s="3">
        <f t="shared" si="41"/>
        <v>0.47000000000002373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17076.740000000002</v>
      </c>
      <c r="D1201" s="2">
        <f>BILANCA!E197</f>
        <v>16105.32</v>
      </c>
      <c r="E1201" s="2">
        <v>0</v>
      </c>
      <c r="F1201" s="2">
        <v>0</v>
      </c>
      <c r="G1201" s="3">
        <f t="shared" si="38"/>
        <v>9413.8895800000009</v>
      </c>
      <c r="H1201" s="3">
        <f t="shared" si="41"/>
        <v>0.57999999999810825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4599.38</v>
      </c>
      <c r="E1203" s="2">
        <v>0</v>
      </c>
      <c r="F1203" s="2">
        <v>0</v>
      </c>
      <c r="G1203" s="3">
        <f t="shared" si="44"/>
        <v>1775.36068</v>
      </c>
      <c r="H1203" s="3">
        <f t="shared" si="45"/>
        <v>0.38000000000010914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17076.740000000002</v>
      </c>
      <c r="D1206" s="2">
        <f>BILANCA!E202</f>
        <v>11505.94</v>
      </c>
      <c r="E1206" s="2">
        <v>0</v>
      </c>
      <c r="F1206" s="2">
        <v>0</v>
      </c>
      <c r="G1206" s="3">
        <f t="shared" si="44"/>
        <v>7857.3695200000002</v>
      </c>
      <c r="H1206" s="3">
        <f t="shared" si="45"/>
        <v>0.31999999999788997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1374.15</v>
      </c>
      <c r="E1251" s="2">
        <v>0</v>
      </c>
      <c r="F1251" s="2">
        <v>0</v>
      </c>
      <c r="G1251" s="3">
        <f>B1251/1000*C1251+B1251/500*D1251</f>
        <v>662.34030000000007</v>
      </c>
      <c r="H1251" s="3">
        <f>ABS(C1251-ROUND(C1251,0))+ABS(D1251-ROUND(D1251,0))</f>
        <v>0.15000000000009095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1455707.06</v>
      </c>
      <c r="D1255" s="2">
        <f>BILANCA!E251</f>
        <v>1797593.06</v>
      </c>
      <c r="E1255" s="2">
        <v>0</v>
      </c>
      <c r="F1255" s="2">
        <v>0</v>
      </c>
      <c r="G1255" s="3">
        <f t="shared" si="38"/>
        <v>1237468.8291000002</v>
      </c>
      <c r="H1255" s="3">
        <f t="shared" si="41"/>
        <v>0.12000000011175871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1456158.49</v>
      </c>
      <c r="D1256" s="2">
        <f>BILANCA!E252</f>
        <v>1814641.43</v>
      </c>
      <c r="E1256" s="2">
        <v>0</v>
      </c>
      <c r="F1256" s="2">
        <v>0</v>
      </c>
      <c r="G1256" s="3">
        <f t="shared" si="38"/>
        <v>1251018.5721</v>
      </c>
      <c r="H1256" s="3">
        <f t="shared" si="41"/>
        <v>0.91999999992549419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1456158.49</v>
      </c>
      <c r="D1257" s="2">
        <f>BILANCA!E253</f>
        <v>1814641.43</v>
      </c>
      <c r="E1257" s="2">
        <v>0</v>
      </c>
      <c r="F1257" s="2">
        <v>0</v>
      </c>
      <c r="G1257" s="3">
        <f t="shared" si="38"/>
        <v>1256104.01345</v>
      </c>
      <c r="H1257" s="3">
        <f t="shared" si="41"/>
        <v>0.91999999992549419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-451.43000000000029</v>
      </c>
      <c r="D1259" s="2">
        <f>BILANCA!E255</f>
        <v>-182391.75</v>
      </c>
      <c r="E1259" s="2">
        <v>0</v>
      </c>
      <c r="F1259" s="2">
        <v>0</v>
      </c>
      <c r="G1259" s="3">
        <f t="shared" si="38"/>
        <v>-90943.497569999992</v>
      </c>
      <c r="H1259" s="3">
        <f t="shared" si="41"/>
        <v>0.68000000000029104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16863.759999999998</v>
      </c>
      <c r="D1260" s="2">
        <f>BILANCA!E256</f>
        <v>0</v>
      </c>
      <c r="E1260" s="2">
        <v>0</v>
      </c>
      <c r="F1260" s="2">
        <v>0</v>
      </c>
      <c r="G1260" s="3">
        <f t="shared" si="38"/>
        <v>4215.9399999999996</v>
      </c>
      <c r="H1260" s="3">
        <f t="shared" si="41"/>
        <v>0.24000000000160071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16863.759999999998</v>
      </c>
      <c r="D1261" s="2">
        <f>BILANCA!E257</f>
        <v>0</v>
      </c>
      <c r="E1261" s="2">
        <v>0</v>
      </c>
      <c r="F1261" s="2">
        <v>0</v>
      </c>
      <c r="G1261" s="3">
        <f t="shared" si="38"/>
        <v>4232.8037599999998</v>
      </c>
      <c r="H1261" s="3">
        <f t="shared" si="41"/>
        <v>0.24000000000160071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17315.189999999999</v>
      </c>
      <c r="D1264" s="2">
        <f>BILANCA!E260</f>
        <v>182391.75</v>
      </c>
      <c r="E1264" s="2">
        <v>0</v>
      </c>
      <c r="F1264" s="2">
        <v>0</v>
      </c>
      <c r="G1264" s="3">
        <f t="shared" si="38"/>
        <v>97053.067260000011</v>
      </c>
      <c r="H1264" s="3">
        <f t="shared" si="41"/>
        <v>0.43999999999869033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166286.44</v>
      </c>
      <c r="E1265" s="2">
        <v>0</v>
      </c>
      <c r="F1265" s="2">
        <v>0</v>
      </c>
      <c r="G1265" s="3">
        <f t="shared" si="38"/>
        <v>84806.084400000007</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17315.189999999999</v>
      </c>
      <c r="D1266" s="2">
        <f>BILANCA!E262</f>
        <v>16105.31</v>
      </c>
      <c r="E1266" s="2">
        <v>0</v>
      </c>
      <c r="F1266" s="2">
        <v>0</v>
      </c>
      <c r="G1266" s="3">
        <f t="shared" si="38"/>
        <v>12678.607359999998</v>
      </c>
      <c r="H1266" s="3">
        <f t="shared" si="41"/>
        <v>0.49999999999818101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165343.38</v>
      </c>
      <c r="E1278" s="2">
        <v>0</v>
      </c>
      <c r="F1278" s="2">
        <v>0</v>
      </c>
      <c r="G1278" s="3">
        <f t="shared" si="38"/>
        <v>88624.051680000004</v>
      </c>
      <c r="H1278" s="3">
        <f t="shared" si="41"/>
        <v>0.38000000000465661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165343.38</v>
      </c>
      <c r="E1281" s="2">
        <v>0</v>
      </c>
      <c r="F1281" s="2">
        <v>0</v>
      </c>
      <c r="G1281" s="3">
        <f t="shared" si="48"/>
        <v>89616.111960000009</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165343.38</v>
      </c>
      <c r="E1287" s="2">
        <v>0</v>
      </c>
      <c r="F1287" s="2">
        <v>0</v>
      </c>
      <c r="G1287" s="3">
        <f t="shared" si="48"/>
        <v>91600.232520000005</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94148.4</v>
      </c>
      <c r="E1301" s="2">
        <v>0</v>
      </c>
      <c r="F1301" s="2">
        <v>0</v>
      </c>
      <c r="G1301" s="3">
        <f t="shared" si="38"/>
        <v>54794.368799999997</v>
      </c>
      <c r="H1301" s="3">
        <f t="shared" si="41"/>
        <v>0.39999999999417923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94148.4</v>
      </c>
      <c r="E1302" s="2">
        <v>0</v>
      </c>
      <c r="F1302" s="2">
        <v>0</v>
      </c>
      <c r="G1302" s="3">
        <f t="shared" si="38"/>
        <v>54982.665599999993</v>
      </c>
      <c r="H1302" s="3">
        <f t="shared" si="41"/>
        <v>0.39999999999417923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15483.49</v>
      </c>
      <c r="E1305" s="2">
        <v>0</v>
      </c>
      <c r="F1305" s="2">
        <v>0</v>
      </c>
      <c r="G1305" s="3">
        <f t="shared" si="38"/>
        <v>9135.2590999999993</v>
      </c>
      <c r="H1305" s="3">
        <f t="shared" si="41"/>
        <v>0.48999999999978172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149859.89000000001</v>
      </c>
      <c r="E1306" s="2">
        <v>0</v>
      </c>
      <c r="F1306" s="2">
        <v>0</v>
      </c>
      <c r="G1306" s="3">
        <f t="shared" si="38"/>
        <v>88717.054880000011</v>
      </c>
      <c r="H1306" s="3">
        <f t="shared" si="41"/>
        <v>0.10999999998603016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401.37</v>
      </c>
      <c r="D1311" s="2">
        <f>BILANCA!E308</f>
        <v>2369.6</v>
      </c>
      <c r="E1311" s="2">
        <v>0</v>
      </c>
      <c r="F1311" s="2">
        <v>0</v>
      </c>
      <c r="G1311" s="3">
        <f t="shared" si="52"/>
        <v>1547.3115700000001</v>
      </c>
      <c r="H1311" s="3">
        <f t="shared" si="41"/>
        <v>0.7700000000000955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31153.39</v>
      </c>
      <c r="D1339" s="2">
        <f>BILANCA!E336</f>
        <v>30749.54</v>
      </c>
      <c r="E1339" s="2">
        <v>0</v>
      </c>
      <c r="F1339" s="2">
        <v>0</v>
      </c>
      <c r="G1339" s="3">
        <f t="shared" si="52"/>
        <v>30482.662630000003</v>
      </c>
      <c r="H1339" s="3">
        <f t="shared" si="41"/>
        <v>0.84999999999854481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157335.79999999999</v>
      </c>
      <c r="D1340" s="2">
        <f>BILANCA!E337</f>
        <v>170064.78</v>
      </c>
      <c r="E1340" s="2">
        <v>0</v>
      </c>
      <c r="F1340" s="2">
        <v>0</v>
      </c>
      <c r="G1340" s="3">
        <f t="shared" si="52"/>
        <v>164163.56880000001</v>
      </c>
      <c r="H1340" s="3">
        <f t="shared" si="41"/>
        <v>0.42000000001280569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6753.5</v>
      </c>
      <c r="E1341" s="2">
        <v>0</v>
      </c>
      <c r="F1341" s="2">
        <v>0</v>
      </c>
      <c r="G1341" s="3">
        <f t="shared" si="52"/>
        <v>4470.817</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17076.740000000002</v>
      </c>
      <c r="D1342" s="2">
        <f>BILANCA!E339</f>
        <v>9351.82</v>
      </c>
      <c r="E1342" s="2">
        <v>0</v>
      </c>
      <c r="F1342" s="2">
        <v>0</v>
      </c>
      <c r="G1342" s="3">
        <f t="shared" si="52"/>
        <v>11879.086160000001</v>
      </c>
      <c r="H1342" s="3">
        <f t="shared" si="41"/>
        <v>0.43999999999869033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24.37</v>
      </c>
      <c r="D1347" s="2">
        <f>BILANCA!E344</f>
        <v>24.37</v>
      </c>
      <c r="E1347" s="2">
        <v>0</v>
      </c>
      <c r="F1347" s="2">
        <v>0</v>
      </c>
      <c r="G1347" s="3">
        <f t="shared" si="52"/>
        <v>24.638069999999999</v>
      </c>
      <c r="H1347" s="3">
        <f t="shared" si="41"/>
        <v>0.74000000000000199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1374.15</v>
      </c>
      <c r="E1383" s="2">
        <v>0</v>
      </c>
      <c r="F1383" s="2">
        <v>0</v>
      </c>
      <c r="G1383" s="3">
        <f t="shared" si="59"/>
        <v>1025.1159</v>
      </c>
      <c r="H1383" s="3">
        <f t="shared" si="60"/>
        <v>0.15000000000009095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94148.4</v>
      </c>
      <c r="E1396" s="2">
        <v>0</v>
      </c>
      <c r="F1396" s="2">
        <v>0</v>
      </c>
      <c r="G1396" s="3">
        <f t="shared" si="61"/>
        <v>72682.564799999993</v>
      </c>
      <c r="H1396" s="3">
        <f t="shared" si="62"/>
        <v>0.39999999999417923</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1948876.18</v>
      </c>
      <c r="D1510" s="2">
        <f>'RAS-funkcijski'!E114</f>
        <v>2678810.89</v>
      </c>
      <c r="E1510" s="2">
        <v>0</v>
      </c>
      <c r="F1510" s="2">
        <v>0</v>
      </c>
      <c r="G1510" s="3">
        <f t="shared" si="52"/>
        <v>803714.77560000005</v>
      </c>
      <c r="H1510" s="3">
        <f t="shared" si="63"/>
        <v>0.28999999980442226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1948876.18</v>
      </c>
      <c r="D1511" s="2">
        <f>'RAS-funkcijski'!E115</f>
        <v>2678810.89</v>
      </c>
      <c r="E1511" s="2">
        <v>0</v>
      </c>
      <c r="F1511" s="2">
        <v>0</v>
      </c>
      <c r="G1511" s="3">
        <f t="shared" si="52"/>
        <v>811021.27356</v>
      </c>
      <c r="H1511" s="3">
        <f t="shared" si="63"/>
        <v>0.28999999980442226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1948876.18</v>
      </c>
      <c r="D1513" s="2">
        <f>'RAS-funkcijski'!E117</f>
        <v>2678810.89</v>
      </c>
      <c r="E1513" s="2">
        <v>0</v>
      </c>
      <c r="F1513" s="2">
        <v>0</v>
      </c>
      <c r="G1513" s="3">
        <f t="shared" si="52"/>
        <v>825634.26948000002</v>
      </c>
      <c r="H1513" s="3">
        <f t="shared" si="63"/>
        <v>0.28999999980442226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1948876.18</v>
      </c>
      <c r="D1537" s="14">
        <f>'RAS-funkcijski'!E141</f>
        <v>2678810.89</v>
      </c>
      <c r="E1537" s="14">
        <v>0</v>
      </c>
      <c r="F1537" s="14">
        <v>0</v>
      </c>
      <c r="G1537" s="15">
        <f t="shared" si="52"/>
        <v>1000990.2205200001</v>
      </c>
      <c r="H1537" s="15">
        <f t="shared" si="63"/>
        <v>0.28999999980442226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68802.559999999998</v>
      </c>
      <c r="E1538" s="7">
        <v>0</v>
      </c>
      <c r="F1538" s="7">
        <v>0</v>
      </c>
      <c r="G1538" s="8">
        <f t="shared" si="52"/>
        <v>137.60512</v>
      </c>
      <c r="H1538" s="8">
        <f t="shared" si="63"/>
        <v>0.44000000000232831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68802.559999999998</v>
      </c>
      <c r="E1539" s="2">
        <v>0</v>
      </c>
      <c r="F1539" s="2">
        <v>0</v>
      </c>
      <c r="G1539" s="3">
        <f t="shared" si="52"/>
        <v>275.21024</v>
      </c>
      <c r="H1539" s="3">
        <f t="shared" si="63"/>
        <v>0.44000000000232831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68802.559999999998</v>
      </c>
      <c r="E1540" s="2">
        <v>0</v>
      </c>
      <c r="F1540" s="2">
        <v>0</v>
      </c>
      <c r="G1540" s="3">
        <f t="shared" si="52"/>
        <v>412.81536</v>
      </c>
      <c r="H1540" s="3">
        <f t="shared" si="63"/>
        <v>0.44000000000232831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68802.559999999998</v>
      </c>
      <c r="E1542" s="2">
        <v>0</v>
      </c>
      <c r="F1542" s="2">
        <v>0</v>
      </c>
      <c r="G1542" s="3">
        <f t="shared" si="52"/>
        <v>688.02559999999994</v>
      </c>
      <c r="H1542" s="3">
        <f t="shared" si="63"/>
        <v>0.44000000000232831</v>
      </c>
      <c r="I1542" s="11">
        <f t="shared" si="64"/>
        <v>302.73126400160191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205565.93</v>
      </c>
      <c r="D1582" s="7"/>
      <c r="E1582" s="7">
        <v>0</v>
      </c>
      <c r="F1582" s="7">
        <v>0</v>
      </c>
      <c r="G1582" s="8">
        <f t="shared" ref="G1582:G1686" si="70">B1582/1000*C1582</f>
        <v>205.56593000000001</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2568829.3099999996</v>
      </c>
      <c r="D1583" s="2">
        <v>0</v>
      </c>
      <c r="E1583" s="2">
        <v>0</v>
      </c>
      <c r="F1583" s="2">
        <v>0</v>
      </c>
      <c r="G1583" s="3">
        <f t="shared" si="70"/>
        <v>5137.6586199999992</v>
      </c>
      <c r="H1583" s="3">
        <f t="shared" si="71"/>
        <v>0.30999999959021807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7731.01</v>
      </c>
      <c r="D1584" s="2">
        <v>0</v>
      </c>
      <c r="E1584" s="2">
        <v>0</v>
      </c>
      <c r="F1584" s="2">
        <v>0</v>
      </c>
      <c r="G1584" s="3">
        <f t="shared" si="70"/>
        <v>23.19303</v>
      </c>
      <c r="H1584" s="3">
        <f t="shared" si="71"/>
        <v>1.0000000000218279E-2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2116978.5</v>
      </c>
      <c r="D1585" s="2">
        <v>0</v>
      </c>
      <c r="E1585" s="2">
        <v>0</v>
      </c>
      <c r="F1585" s="2">
        <v>0</v>
      </c>
      <c r="G1585" s="3">
        <f t="shared" si="70"/>
        <v>8467.9140000000007</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1517461.57</v>
      </c>
      <c r="D1586" s="2">
        <v>0</v>
      </c>
      <c r="E1586" s="2">
        <v>0</v>
      </c>
      <c r="F1586" s="2">
        <v>0</v>
      </c>
      <c r="G1586" s="3">
        <f t="shared" si="70"/>
        <v>7587.3078500000001</v>
      </c>
      <c r="H1586" s="3">
        <f t="shared" si="71"/>
        <v>0.42999999993480742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556111.97</v>
      </c>
      <c r="D1587" s="2">
        <v>0</v>
      </c>
      <c r="E1587" s="2">
        <v>0</v>
      </c>
      <c r="F1587" s="2">
        <v>0</v>
      </c>
      <c r="G1587" s="3">
        <f t="shared" si="70"/>
        <v>3336.67182</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350.92</v>
      </c>
      <c r="D1588" s="2">
        <v>0</v>
      </c>
      <c r="E1588" s="2">
        <v>0</v>
      </c>
      <c r="F1588" s="2">
        <v>0</v>
      </c>
      <c r="G1588" s="3">
        <f t="shared" si="70"/>
        <v>2.4564400000000002</v>
      </c>
      <c r="H1588" s="3">
        <f t="shared" si="71"/>
        <v>7.9999999999984084E-2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41983.75</v>
      </c>
      <c r="D1591" s="2">
        <v>0</v>
      </c>
      <c r="E1591" s="2">
        <v>0</v>
      </c>
      <c r="F1591" s="2">
        <v>0</v>
      </c>
      <c r="G1591" s="3">
        <f t="shared" si="70"/>
        <v>419.83750000000003</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1070.29</v>
      </c>
      <c r="D1593" s="2">
        <v>0</v>
      </c>
      <c r="E1593" s="2">
        <v>0</v>
      </c>
      <c r="F1593" s="2">
        <v>0</v>
      </c>
      <c r="G1593" s="3">
        <f t="shared" si="70"/>
        <v>12.84348</v>
      </c>
      <c r="H1593" s="3">
        <f t="shared" si="71"/>
        <v>0.28999999999996362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444119.8</v>
      </c>
      <c r="D1594" s="2">
        <v>0</v>
      </c>
      <c r="E1594" s="2">
        <v>0</v>
      </c>
      <c r="F1594" s="2">
        <v>0</v>
      </c>
      <c r="G1594" s="3">
        <f t="shared" si="70"/>
        <v>5773.5573999999997</v>
      </c>
      <c r="H1594" s="3">
        <f t="shared" si="71"/>
        <v>0.20000000001164153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2556101.4500000002</v>
      </c>
      <c r="D1602" s="2">
        <v>0</v>
      </c>
      <c r="E1602" s="2">
        <v>0</v>
      </c>
      <c r="F1602" s="2">
        <v>0</v>
      </c>
      <c r="G1602" s="3">
        <f t="shared" si="70"/>
        <v>53678.130450000004</v>
      </c>
      <c r="H1602" s="3">
        <f t="shared" si="71"/>
        <v>0.45000000018626451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7195.39</v>
      </c>
      <c r="D1603" s="2">
        <v>0</v>
      </c>
      <c r="E1603" s="2">
        <v>0</v>
      </c>
      <c r="F1603" s="2">
        <v>0</v>
      </c>
      <c r="G1603" s="3">
        <f t="shared" si="70"/>
        <v>158.29857999999999</v>
      </c>
      <c r="H1603" s="3">
        <f t="shared" si="71"/>
        <v>0.39000000000032742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2103814.84</v>
      </c>
      <c r="D1604" s="2">
        <v>0</v>
      </c>
      <c r="E1604" s="2">
        <v>0</v>
      </c>
      <c r="F1604" s="2">
        <v>0</v>
      </c>
      <c r="G1604" s="3">
        <f t="shared" si="70"/>
        <v>48387.741319999994</v>
      </c>
      <c r="H1604" s="3">
        <f t="shared" si="71"/>
        <v>0.16000000014901161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1513429.38</v>
      </c>
      <c r="D1605" s="2">
        <v>0</v>
      </c>
      <c r="E1605" s="2">
        <v>0</v>
      </c>
      <c r="F1605" s="2">
        <v>0</v>
      </c>
      <c r="G1605" s="3">
        <f t="shared" si="70"/>
        <v>36322.305119999997</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546981.84</v>
      </c>
      <c r="D1606" s="2">
        <v>0</v>
      </c>
      <c r="E1606" s="2">
        <v>0</v>
      </c>
      <c r="F1606" s="2">
        <v>0</v>
      </c>
      <c r="G1606" s="3">
        <f t="shared" si="70"/>
        <v>13674.546</v>
      </c>
      <c r="H1606" s="3">
        <f t="shared" si="71"/>
        <v>0.16000000003259629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349.58</v>
      </c>
      <c r="D1607" s="2">
        <v>0</v>
      </c>
      <c r="E1607" s="2">
        <v>0</v>
      </c>
      <c r="F1607" s="2">
        <v>0</v>
      </c>
      <c r="G1607" s="3">
        <f t="shared" si="70"/>
        <v>9.0890799999999992</v>
      </c>
      <c r="H1607" s="3">
        <f t="shared" si="71"/>
        <v>0.42000000000001592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41983.75</v>
      </c>
      <c r="D1610" s="2">
        <v>0</v>
      </c>
      <c r="E1610" s="2">
        <v>0</v>
      </c>
      <c r="F1610" s="2">
        <v>0</v>
      </c>
      <c r="G1610" s="3">
        <f t="shared" si="70"/>
        <v>1217.5287500000002</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1070.29</v>
      </c>
      <c r="D1612" s="2">
        <v>0</v>
      </c>
      <c r="E1612" s="2">
        <v>0</v>
      </c>
      <c r="F1612" s="2">
        <v>0</v>
      </c>
      <c r="G1612" s="3">
        <f t="shared" si="70"/>
        <v>33.178989999999999</v>
      </c>
      <c r="H1612" s="3">
        <f t="shared" si="71"/>
        <v>0.28999999999996362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445091.22</v>
      </c>
      <c r="D1613" s="2">
        <v>0</v>
      </c>
      <c r="E1613" s="2">
        <v>0</v>
      </c>
      <c r="F1613" s="2">
        <v>0</v>
      </c>
      <c r="G1613" s="3">
        <f t="shared" si="70"/>
        <v>14242.919039999999</v>
      </c>
      <c r="H1613" s="3">
        <f t="shared" si="71"/>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218293.78999999957</v>
      </c>
      <c r="D1621" s="2">
        <v>0</v>
      </c>
      <c r="E1621" s="2">
        <v>0</v>
      </c>
      <c r="F1621" s="2">
        <v>0</v>
      </c>
      <c r="G1621" s="3">
        <f t="shared" si="70"/>
        <v>8731.7515999999832</v>
      </c>
      <c r="H1621" s="3">
        <f t="shared" si="71"/>
        <v>0.21000000042840838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37503.039999999994</v>
      </c>
      <c r="D1622" s="2">
        <v>0</v>
      </c>
      <c r="E1622" s="2">
        <v>0</v>
      </c>
      <c r="F1622" s="2">
        <v>0</v>
      </c>
      <c r="G1622" s="3">
        <f t="shared" si="70"/>
        <v>1537.6246399999998</v>
      </c>
      <c r="H1622" s="3">
        <f t="shared" si="71"/>
        <v>3.9999999993597157E-2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30749.539999999997</v>
      </c>
      <c r="D1628" s="2">
        <v>0</v>
      </c>
      <c r="E1628" s="2">
        <v>0</v>
      </c>
      <c r="F1628" s="2">
        <v>0</v>
      </c>
      <c r="G1628" s="3">
        <f t="shared" si="70"/>
        <v>1445.2283799999998</v>
      </c>
      <c r="H1628" s="3">
        <f t="shared" si="71"/>
        <v>0.46000000000276486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30725.17</v>
      </c>
      <c r="D1634" s="2">
        <v>0</v>
      </c>
      <c r="E1634" s="2">
        <v>0</v>
      </c>
      <c r="F1634" s="2">
        <v>0</v>
      </c>
      <c r="G1634" s="3">
        <f t="shared" si="70"/>
        <v>1628.4340099999999</v>
      </c>
      <c r="H1634" s="3">
        <f t="shared" si="71"/>
        <v>0.16999999999825377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30725.17</v>
      </c>
      <c r="D1635" s="2">
        <v>0</v>
      </c>
      <c r="E1635" s="2">
        <v>0</v>
      </c>
      <c r="F1635" s="2">
        <v>0</v>
      </c>
      <c r="G1635" s="3">
        <f t="shared" si="70"/>
        <v>1659.1591799999999</v>
      </c>
      <c r="H1635" s="3">
        <f t="shared" si="71"/>
        <v>0.16999999999825377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24.37</v>
      </c>
      <c r="D1664" s="2">
        <v>0</v>
      </c>
      <c r="E1664" s="2">
        <v>0</v>
      </c>
      <c r="F1664" s="2">
        <v>0</v>
      </c>
      <c r="G1664" s="3">
        <f t="shared" si="70"/>
        <v>2.02271</v>
      </c>
      <c r="H1664" s="3">
        <f t="shared" si="71"/>
        <v>0.37000000000000099</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24.37</v>
      </c>
      <c r="D1668" s="2">
        <v>0</v>
      </c>
      <c r="E1668" s="2">
        <v>0</v>
      </c>
      <c r="F1668" s="2">
        <v>0</v>
      </c>
      <c r="G1668" s="3">
        <f t="shared" si="70"/>
        <v>2.12019</v>
      </c>
      <c r="H1668" s="3">
        <f t="shared" si="71"/>
        <v>0.37000000000000099</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6753.5</v>
      </c>
      <c r="D1669" s="2">
        <v>0</v>
      </c>
      <c r="E1669" s="2">
        <v>0</v>
      </c>
      <c r="F1669" s="2">
        <v>0</v>
      </c>
      <c r="G1669" s="3">
        <f t="shared" si="70"/>
        <v>594.30799999999999</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6753.5</v>
      </c>
      <c r="D1670" s="2">
        <v>0</v>
      </c>
      <c r="E1670" s="2">
        <v>0</v>
      </c>
      <c r="F1670" s="2">
        <v>0</v>
      </c>
      <c r="G1670" s="3">
        <f t="shared" si="70"/>
        <v>601.06150000000002</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180790.75</v>
      </c>
      <c r="D1681" s="2">
        <v>0</v>
      </c>
      <c r="E1681" s="2">
        <v>0</v>
      </c>
      <c r="F1681" s="2">
        <v>0</v>
      </c>
      <c r="G1681" s="3">
        <f t="shared" si="70"/>
        <v>18079.075000000001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1374.15</v>
      </c>
      <c r="D1682" s="2">
        <v>0</v>
      </c>
      <c r="E1682" s="2">
        <v>0</v>
      </c>
      <c r="F1682" s="2">
        <v>0</v>
      </c>
      <c r="G1682" s="3">
        <f t="shared" si="70"/>
        <v>138.78915000000001</v>
      </c>
      <c r="H1682" s="3">
        <f t="shared" si="71"/>
        <v>0.15000000000009095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170064.78</v>
      </c>
      <c r="D1683" s="2">
        <v>0</v>
      </c>
      <c r="E1683" s="2">
        <v>0</v>
      </c>
      <c r="F1683" s="2">
        <v>0</v>
      </c>
      <c r="G1683" s="3">
        <f t="shared" si="70"/>
        <v>17346.60756</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9351.82</v>
      </c>
      <c r="D1684" s="2">
        <v>0</v>
      </c>
      <c r="E1684" s="2">
        <v>0</v>
      </c>
      <c r="F1684" s="2">
        <v>0</v>
      </c>
      <c r="G1684" s="3">
        <f t="shared" si="70"/>
        <v>963.23745999999994</v>
      </c>
      <c r="H1684" s="3">
        <f t="shared" si="71"/>
        <v>0.18000000000029104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12575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1947687.3600000003</v>
      </c>
      <c r="I17" s="275">
        <f>'PR-RAS'!E6</f>
        <v>2496870.5699999998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1886980.6900000002</v>
      </c>
      <c r="I18" s="275">
        <f>'PR-RAS'!E152</f>
        <v>2234691.09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451.42999999983238</v>
      </c>
      <c r="I20" s="275">
        <f>'PR-RAS'!E650</f>
        <v>182391.74999999983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1456158.49</v>
      </c>
      <c r="I22" s="275">
        <f>BILANCA!E7</f>
        <v>1814641.4300000004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205114.5</v>
      </c>
      <c r="I23" s="275">
        <f>BILANCA!E69</f>
        <v>201245.42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205565.93</v>
      </c>
      <c r="I24" s="275">
        <f>BILANCA!E177</f>
        <v>218293.79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1455707.06</v>
      </c>
      <c r="I25" s="275">
        <f>BILANCA!E251</f>
        <v>1797593.06</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1948876.18</v>
      </c>
      <c r="I30" s="275">
        <f>'RAS-funkcijski'!E114</f>
        <v>2678810.89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1948876.18</v>
      </c>
      <c r="I31" s="275">
        <f>'RAS-funkcijski'!E141</f>
        <v>2678810.89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68802.559999999998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205565.93</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218293.78999999957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37503.039999999994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180790.75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05" zoomScaleNormal="100" workbookViewId="0">
      <selection activeCell="L768" sqref="L76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1947687.3600000003</v>
      </c>
      <c r="E6" s="60">
        <f>E7+E43+E49+E82+E106+E125+E134+E140</f>
        <v>2496870.5699999998</v>
      </c>
      <c r="F6" s="45">
        <f t="shared" ref="F6:F132" si="0">IF(D6&lt;&gt;0,IF(E6/D6&gt;=100,"&gt;&gt;100",E6/D6*100),"-")</f>
        <v>128.19668193564698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1650351.0100000002</v>
      </c>
      <c r="E49" s="60">
        <f>E50+E53+E58+E61+E64+E68+E71+E74+E77</f>
        <v>2055389.2999999998</v>
      </c>
      <c r="F49" s="45">
        <f t="shared" si="0"/>
        <v>124.54255413216609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1617515.4000000001</v>
      </c>
      <c r="E68" s="60">
        <f t="shared" si="11"/>
        <v>2040560.39</v>
      </c>
      <c r="F68" s="45">
        <f t="shared" si="0"/>
        <v>126.15400075943634</v>
      </c>
    </row>
    <row r="69" spans="1:6" ht="12.75" customHeight="1" x14ac:dyDescent="0.2">
      <c r="A69" s="63" t="s">
        <v>141</v>
      </c>
      <c r="B69" s="64" t="s">
        <v>142</v>
      </c>
      <c r="C69" s="247" t="s">
        <v>141</v>
      </c>
      <c r="D69" s="194">
        <v>1571460.81</v>
      </c>
      <c r="E69" s="194">
        <v>1667273.9</v>
      </c>
      <c r="F69" s="45">
        <f t="shared" si="0"/>
        <v>106.09707155216934</v>
      </c>
    </row>
    <row r="70" spans="1:6" ht="24" x14ac:dyDescent="0.2">
      <c r="A70" s="63" t="s">
        <v>143</v>
      </c>
      <c r="B70" s="64" t="s">
        <v>144</v>
      </c>
      <c r="C70" s="247" t="s">
        <v>143</v>
      </c>
      <c r="D70" s="194">
        <v>46054.59</v>
      </c>
      <c r="E70" s="194">
        <v>373286.49</v>
      </c>
      <c r="F70" s="45">
        <f t="shared" si="0"/>
        <v>810.53048132661695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32835.61</v>
      </c>
      <c r="E77" s="60">
        <f t="shared" si="14"/>
        <v>14828.91</v>
      </c>
      <c r="F77" s="45">
        <f t="shared" si="0"/>
        <v>45.161061420817219</v>
      </c>
    </row>
    <row r="78" spans="1:6" ht="12.75" customHeight="1" x14ac:dyDescent="0.2">
      <c r="A78" s="63">
        <v>6391</v>
      </c>
      <c r="B78" s="64" t="s">
        <v>159</v>
      </c>
      <c r="C78" s="247" t="s">
        <v>160</v>
      </c>
      <c r="D78" s="194">
        <v>1144.75</v>
      </c>
      <c r="E78" s="194">
        <v>2224.34</v>
      </c>
      <c r="F78" s="45">
        <f t="shared" si="0"/>
        <v>194.30792749508626</v>
      </c>
    </row>
    <row r="79" spans="1:6" ht="12.75" customHeight="1" x14ac:dyDescent="0.2">
      <c r="A79" s="63">
        <v>6392</v>
      </c>
      <c r="B79" s="64" t="s">
        <v>161</v>
      </c>
      <c r="C79" s="247" t="s">
        <v>162</v>
      </c>
      <c r="D79" s="194">
        <v>3780.58</v>
      </c>
      <c r="E79" s="194"/>
      <c r="F79" s="45">
        <f t="shared" si="0"/>
        <v>0</v>
      </c>
    </row>
    <row r="80" spans="1:6" ht="24" x14ac:dyDescent="0.2">
      <c r="A80" s="63">
        <v>6393</v>
      </c>
      <c r="B80" s="64" t="s">
        <v>163</v>
      </c>
      <c r="C80" s="247" t="s">
        <v>164</v>
      </c>
      <c r="D80" s="194">
        <v>6487</v>
      </c>
      <c r="E80" s="194">
        <v>12604.57</v>
      </c>
      <c r="F80" s="45">
        <f t="shared" si="0"/>
        <v>194.30507168182518</v>
      </c>
    </row>
    <row r="81" spans="1:6" ht="24" x14ac:dyDescent="0.2">
      <c r="A81" s="63">
        <v>6394</v>
      </c>
      <c r="B81" s="64" t="s">
        <v>165</v>
      </c>
      <c r="C81" s="247" t="s">
        <v>166</v>
      </c>
      <c r="D81" s="194">
        <v>21423.279999999999</v>
      </c>
      <c r="E81" s="194"/>
      <c r="F81" s="45">
        <f t="shared" si="0"/>
        <v>0</v>
      </c>
    </row>
    <row r="82" spans="1:6" ht="12.75" customHeight="1" x14ac:dyDescent="0.2">
      <c r="A82" s="63">
        <v>64</v>
      </c>
      <c r="B82" s="64" t="s">
        <v>167</v>
      </c>
      <c r="C82" s="247" t="s">
        <v>168</v>
      </c>
      <c r="D82" s="60">
        <f t="shared" ref="D82:E82" si="15">D83+D91+D98</f>
        <v>0.5</v>
      </c>
      <c r="E82" s="60">
        <f t="shared" si="15"/>
        <v>0.71</v>
      </c>
      <c r="F82" s="45">
        <f t="shared" si="0"/>
        <v>142</v>
      </c>
    </row>
    <row r="83" spans="1:6" ht="12.75" customHeight="1" x14ac:dyDescent="0.2">
      <c r="A83" s="63">
        <v>641</v>
      </c>
      <c r="B83" s="64" t="s">
        <v>169</v>
      </c>
      <c r="C83" s="247" t="s">
        <v>170</v>
      </c>
      <c r="D83" s="60">
        <f t="shared" ref="D83:E83" si="16">SUM(D84:D90)</f>
        <v>0.5</v>
      </c>
      <c r="E83" s="60">
        <f t="shared" si="16"/>
        <v>0.71</v>
      </c>
      <c r="F83" s="45">
        <f t="shared" si="0"/>
        <v>142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0.5</v>
      </c>
      <c r="E85" s="194">
        <v>0.71</v>
      </c>
      <c r="F85" s="45">
        <f t="shared" si="0"/>
        <v>142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4908.96</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4908.96</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4908.96</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7279.28</v>
      </c>
      <c r="E125" s="60">
        <f t="shared" si="22"/>
        <v>3527.98</v>
      </c>
      <c r="F125" s="45">
        <f t="shared" si="0"/>
        <v>48.466057082568611</v>
      </c>
    </row>
    <row r="126" spans="1:6" ht="12.75" customHeight="1" x14ac:dyDescent="0.2">
      <c r="A126" s="63">
        <v>661</v>
      </c>
      <c r="B126" s="65" t="s">
        <v>255</v>
      </c>
      <c r="C126" s="247" t="s">
        <v>256</v>
      </c>
      <c r="D126" s="60">
        <f t="shared" ref="D126:E126" si="23">SUM(D127:D128)</f>
        <v>2519.7399999999998</v>
      </c>
      <c r="E126" s="60">
        <f t="shared" si="23"/>
        <v>2090.08</v>
      </c>
      <c r="F126" s="45">
        <f t="shared" si="0"/>
        <v>82.948240691499919</v>
      </c>
    </row>
    <row r="127" spans="1:6" ht="12.75" customHeight="1" x14ac:dyDescent="0.2">
      <c r="A127" s="63">
        <v>6614</v>
      </c>
      <c r="B127" s="65" t="s">
        <v>257</v>
      </c>
      <c r="C127" s="247" t="s">
        <v>258</v>
      </c>
      <c r="D127" s="194">
        <v>1120</v>
      </c>
      <c r="E127" s="194">
        <v>766</v>
      </c>
      <c r="F127" s="45">
        <f t="shared" si="0"/>
        <v>68.392857142857139</v>
      </c>
    </row>
    <row r="128" spans="1:6" ht="12.75" customHeight="1" x14ac:dyDescent="0.2">
      <c r="A128" s="63">
        <v>6615</v>
      </c>
      <c r="B128" s="65" t="s">
        <v>259</v>
      </c>
      <c r="C128" s="247" t="s">
        <v>260</v>
      </c>
      <c r="D128" s="194">
        <v>1399.74</v>
      </c>
      <c r="E128" s="194">
        <v>1324.08</v>
      </c>
      <c r="F128" s="45">
        <f t="shared" si="0"/>
        <v>94.594710446225733</v>
      </c>
    </row>
    <row r="129" spans="1:6" ht="36" x14ac:dyDescent="0.2">
      <c r="A129" s="63">
        <v>663</v>
      </c>
      <c r="B129" s="182" t="s">
        <v>261</v>
      </c>
      <c r="C129" s="247" t="s">
        <v>262</v>
      </c>
      <c r="D129" s="60">
        <f t="shared" ref="D129:E129" si="24">SUM(D130:D133)</f>
        <v>4759.54</v>
      </c>
      <c r="E129" s="60">
        <f t="shared" si="24"/>
        <v>1437.9</v>
      </c>
      <c r="F129" s="45">
        <f t="shared" si="0"/>
        <v>30.210902734297857</v>
      </c>
    </row>
    <row r="130" spans="1:6" ht="12.75" customHeight="1" x14ac:dyDescent="0.2">
      <c r="A130" s="63">
        <v>6631</v>
      </c>
      <c r="B130" s="65" t="s">
        <v>263</v>
      </c>
      <c r="C130" s="247" t="s">
        <v>264</v>
      </c>
      <c r="D130" s="194">
        <v>4759.54</v>
      </c>
      <c r="E130" s="194">
        <v>1437.9</v>
      </c>
      <c r="F130" s="45">
        <f t="shared" si="0"/>
        <v>30.210902734297857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285147.61</v>
      </c>
      <c r="E134" s="60">
        <f t="shared" si="25"/>
        <v>437952.57999999996</v>
      </c>
      <c r="F134" s="45">
        <f t="shared" ref="F134:F229" si="26">IF(D134&lt;&gt;0,IF(E134/D134&gt;=100,"&gt;&gt;100",E134/D134*100),"-")</f>
        <v>153.5880241114418</v>
      </c>
    </row>
    <row r="135" spans="1:6" ht="24" x14ac:dyDescent="0.2">
      <c r="A135" s="63">
        <v>671</v>
      </c>
      <c r="B135" s="182" t="s">
        <v>273</v>
      </c>
      <c r="C135" s="247" t="s">
        <v>274</v>
      </c>
      <c r="D135" s="60">
        <f t="shared" ref="D135:E135" si="27">SUM(D136:D138)</f>
        <v>285147.61</v>
      </c>
      <c r="E135" s="60">
        <f t="shared" si="27"/>
        <v>437952.57999999996</v>
      </c>
      <c r="F135" s="45">
        <f t="shared" si="26"/>
        <v>153.5880241114418</v>
      </c>
    </row>
    <row r="136" spans="1:6" ht="12.75" customHeight="1" x14ac:dyDescent="0.2">
      <c r="A136" s="63">
        <v>6711</v>
      </c>
      <c r="B136" s="65" t="s">
        <v>275</v>
      </c>
      <c r="C136" s="247" t="s">
        <v>276</v>
      </c>
      <c r="D136" s="194">
        <v>283461.36</v>
      </c>
      <c r="E136" s="194">
        <v>344676.24</v>
      </c>
      <c r="F136" s="45">
        <f t="shared" si="26"/>
        <v>121.5954936503515</v>
      </c>
    </row>
    <row r="137" spans="1:6" ht="24" x14ac:dyDescent="0.2">
      <c r="A137" s="63">
        <v>6712</v>
      </c>
      <c r="B137" s="182" t="s">
        <v>277</v>
      </c>
      <c r="C137" s="247" t="s">
        <v>278</v>
      </c>
      <c r="D137" s="194">
        <v>1686.25</v>
      </c>
      <c r="E137" s="194">
        <v>93276.34</v>
      </c>
      <c r="F137" s="45">
        <f t="shared" si="26"/>
        <v>5531.5842846553005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1886980.6900000002</v>
      </c>
      <c r="E152" s="60">
        <f>E153+E164+E202+E221+E230+E262+E273</f>
        <v>2234691.09</v>
      </c>
      <c r="F152" s="45">
        <f t="shared" si="26"/>
        <v>118.42681283611863</v>
      </c>
    </row>
    <row r="153" spans="1:6" ht="12.75" customHeight="1" x14ac:dyDescent="0.2">
      <c r="A153" s="63">
        <v>31</v>
      </c>
      <c r="B153" s="64" t="s">
        <v>308</v>
      </c>
      <c r="C153" s="247" t="s">
        <v>3</v>
      </c>
      <c r="D153" s="60">
        <f t="shared" ref="D153:E153" si="30">D154+D159+D160</f>
        <v>1328471.7400000002</v>
      </c>
      <c r="E153" s="60">
        <f t="shared" si="30"/>
        <v>1636244.45</v>
      </c>
      <c r="F153" s="45">
        <f t="shared" si="26"/>
        <v>123.16742620358636</v>
      </c>
    </row>
    <row r="154" spans="1:6" ht="12.75" customHeight="1" x14ac:dyDescent="0.2">
      <c r="A154" s="63">
        <v>311</v>
      </c>
      <c r="B154" s="64" t="s">
        <v>309</v>
      </c>
      <c r="C154" s="247" t="s">
        <v>310</v>
      </c>
      <c r="D154" s="60">
        <f t="shared" ref="D154:E154" si="31">SUM(D155:D158)</f>
        <v>1108340.05</v>
      </c>
      <c r="E154" s="60">
        <f t="shared" si="31"/>
        <v>1365945.16</v>
      </c>
      <c r="F154" s="45">
        <f t="shared" si="26"/>
        <v>123.24242546319606</v>
      </c>
    </row>
    <row r="155" spans="1:6" ht="12.75" customHeight="1" x14ac:dyDescent="0.2">
      <c r="A155" s="63">
        <v>3111</v>
      </c>
      <c r="B155" s="64" t="s">
        <v>311</v>
      </c>
      <c r="C155" s="247" t="s">
        <v>312</v>
      </c>
      <c r="D155" s="194">
        <v>1096170.27</v>
      </c>
      <c r="E155" s="194">
        <v>1355942.17</v>
      </c>
      <c r="F155" s="45">
        <f t="shared" si="26"/>
        <v>123.69813404992274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12169.78</v>
      </c>
      <c r="E158" s="194">
        <v>10002.99</v>
      </c>
      <c r="F158" s="45">
        <f t="shared" si="26"/>
        <v>82.195323169358844</v>
      </c>
    </row>
    <row r="159" spans="1:6" ht="12.75" customHeight="1" x14ac:dyDescent="0.2">
      <c r="A159" s="63">
        <v>312</v>
      </c>
      <c r="B159" s="65" t="s">
        <v>319</v>
      </c>
      <c r="C159" s="247" t="s">
        <v>320</v>
      </c>
      <c r="D159" s="194">
        <v>47340.11</v>
      </c>
      <c r="E159" s="194">
        <v>57240.07</v>
      </c>
      <c r="F159" s="45">
        <f t="shared" si="26"/>
        <v>120.91241444094658</v>
      </c>
    </row>
    <row r="160" spans="1:6" ht="12.75" customHeight="1" x14ac:dyDescent="0.2">
      <c r="A160" s="63">
        <v>313</v>
      </c>
      <c r="B160" s="65" t="s">
        <v>321</v>
      </c>
      <c r="C160" s="247" t="s">
        <v>322</v>
      </c>
      <c r="D160" s="60">
        <f t="shared" ref="D160:E160" si="32">SUM(D161:D163)</f>
        <v>172791.58</v>
      </c>
      <c r="E160" s="60">
        <f t="shared" si="32"/>
        <v>213059.22</v>
      </c>
      <c r="F160" s="45">
        <f t="shared" si="26"/>
        <v>123.30416794614646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172791.58</v>
      </c>
      <c r="E162" s="194">
        <v>213059.22</v>
      </c>
      <c r="F162" s="45">
        <f t="shared" si="26"/>
        <v>123.30416794614646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532912.47</v>
      </c>
      <c r="E164" s="60">
        <f>E165+E170+E178+E188+E189+E194</f>
        <v>555590.35</v>
      </c>
      <c r="F164" s="45">
        <f t="shared" si="26"/>
        <v>104.25546056372073</v>
      </c>
    </row>
    <row r="165" spans="1:6" ht="12.75" customHeight="1" x14ac:dyDescent="0.2">
      <c r="A165" s="63">
        <v>321</v>
      </c>
      <c r="B165" s="64" t="s">
        <v>331</v>
      </c>
      <c r="C165" s="247" t="s">
        <v>332</v>
      </c>
      <c r="D165" s="60">
        <f t="shared" ref="D165:E165" si="33">SUM(D166:D169)</f>
        <v>51775.5</v>
      </c>
      <c r="E165" s="60">
        <f t="shared" si="33"/>
        <v>56720.5</v>
      </c>
      <c r="F165" s="45">
        <f t="shared" si="26"/>
        <v>109.55084933993876</v>
      </c>
    </row>
    <row r="166" spans="1:6" ht="12.75" customHeight="1" x14ac:dyDescent="0.2">
      <c r="A166" s="63">
        <v>3211</v>
      </c>
      <c r="B166" s="64" t="s">
        <v>333</v>
      </c>
      <c r="C166" s="247" t="s">
        <v>334</v>
      </c>
      <c r="D166" s="194">
        <v>10765.82</v>
      </c>
      <c r="E166" s="194">
        <v>17226.45</v>
      </c>
      <c r="F166" s="45">
        <f t="shared" si="26"/>
        <v>160.01057049068257</v>
      </c>
    </row>
    <row r="167" spans="1:6" ht="12.75" customHeight="1" x14ac:dyDescent="0.2">
      <c r="A167" s="63">
        <v>3212</v>
      </c>
      <c r="B167" s="64" t="s">
        <v>335</v>
      </c>
      <c r="C167" s="247" t="s">
        <v>336</v>
      </c>
      <c r="D167" s="194">
        <v>39958.58</v>
      </c>
      <c r="E167" s="194">
        <v>38047.35</v>
      </c>
      <c r="F167" s="45">
        <f t="shared" si="26"/>
        <v>95.216972174686873</v>
      </c>
    </row>
    <row r="168" spans="1:6" ht="12.75" customHeight="1" x14ac:dyDescent="0.2">
      <c r="A168" s="63">
        <v>3213</v>
      </c>
      <c r="B168" s="64" t="s">
        <v>337</v>
      </c>
      <c r="C168" s="247" t="s">
        <v>338</v>
      </c>
      <c r="D168" s="194">
        <v>952.7</v>
      </c>
      <c r="E168" s="194">
        <v>1350</v>
      </c>
      <c r="F168" s="45">
        <f t="shared" si="26"/>
        <v>141.70252965256637</v>
      </c>
    </row>
    <row r="169" spans="1:6" ht="12.75" customHeight="1" x14ac:dyDescent="0.2">
      <c r="A169" s="63">
        <v>3214</v>
      </c>
      <c r="B169" s="64" t="s">
        <v>339</v>
      </c>
      <c r="C169" s="247" t="s">
        <v>340</v>
      </c>
      <c r="D169" s="194">
        <v>98.4</v>
      </c>
      <c r="E169" s="194">
        <v>96.7</v>
      </c>
      <c r="F169" s="45">
        <f t="shared" si="26"/>
        <v>98.27235772357723</v>
      </c>
    </row>
    <row r="170" spans="1:6" ht="12.75" customHeight="1" x14ac:dyDescent="0.2">
      <c r="A170" s="63">
        <v>322</v>
      </c>
      <c r="B170" s="64" t="s">
        <v>341</v>
      </c>
      <c r="C170" s="247" t="s">
        <v>342</v>
      </c>
      <c r="D170" s="60">
        <f t="shared" ref="D170:E170" si="34">SUM(D171:D177)</f>
        <v>200159.37000000002</v>
      </c>
      <c r="E170" s="60">
        <f t="shared" si="34"/>
        <v>188774.19000000003</v>
      </c>
      <c r="F170" s="45">
        <f t="shared" si="26"/>
        <v>94.311942528596092</v>
      </c>
    </row>
    <row r="171" spans="1:6" ht="12.75" customHeight="1" x14ac:dyDescent="0.2">
      <c r="A171" s="63">
        <v>3221</v>
      </c>
      <c r="B171" s="64" t="s">
        <v>343</v>
      </c>
      <c r="C171" s="247" t="s">
        <v>344</v>
      </c>
      <c r="D171" s="194">
        <v>17878.82</v>
      </c>
      <c r="E171" s="194">
        <v>13001.01</v>
      </c>
      <c r="F171" s="45">
        <f t="shared" si="26"/>
        <v>72.717382914532394</v>
      </c>
    </row>
    <row r="172" spans="1:6" ht="12.75" customHeight="1" x14ac:dyDescent="0.2">
      <c r="A172" s="63">
        <v>3222</v>
      </c>
      <c r="B172" s="64" t="s">
        <v>345</v>
      </c>
      <c r="C172" s="247" t="s">
        <v>346</v>
      </c>
      <c r="D172" s="194">
        <v>137470.63</v>
      </c>
      <c r="E172" s="194">
        <v>132735.54</v>
      </c>
      <c r="F172" s="45">
        <f t="shared" si="26"/>
        <v>96.555562449957506</v>
      </c>
    </row>
    <row r="173" spans="1:6" ht="12.75" customHeight="1" x14ac:dyDescent="0.2">
      <c r="A173" s="63">
        <v>3223</v>
      </c>
      <c r="B173" s="65" t="s">
        <v>347</v>
      </c>
      <c r="C173" s="247" t="s">
        <v>348</v>
      </c>
      <c r="D173" s="194">
        <v>21266.37</v>
      </c>
      <c r="E173" s="194">
        <v>22525.599999999999</v>
      </c>
      <c r="F173" s="45">
        <f t="shared" si="26"/>
        <v>105.92122680081273</v>
      </c>
    </row>
    <row r="174" spans="1:6" ht="12.75" customHeight="1" x14ac:dyDescent="0.2">
      <c r="A174" s="63">
        <v>3224</v>
      </c>
      <c r="B174" s="65" t="s">
        <v>349</v>
      </c>
      <c r="C174" s="247" t="s">
        <v>350</v>
      </c>
      <c r="D174" s="194">
        <v>1857.01</v>
      </c>
      <c r="E174" s="194">
        <v>2086.73</v>
      </c>
      <c r="F174" s="45">
        <f t="shared" si="26"/>
        <v>112.37042342259869</v>
      </c>
    </row>
    <row r="175" spans="1:6" ht="12.75" customHeight="1" x14ac:dyDescent="0.2">
      <c r="A175" s="63">
        <v>3225</v>
      </c>
      <c r="B175" s="65" t="s">
        <v>351</v>
      </c>
      <c r="C175" s="247" t="s">
        <v>352</v>
      </c>
      <c r="D175" s="194">
        <v>21104.33</v>
      </c>
      <c r="E175" s="194">
        <v>18425.310000000001</v>
      </c>
      <c r="F175" s="45">
        <f t="shared" si="26"/>
        <v>87.30582776141199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582.21</v>
      </c>
      <c r="E177" s="194"/>
      <c r="F177" s="45">
        <f t="shared" si="26"/>
        <v>0</v>
      </c>
    </row>
    <row r="178" spans="1:6" ht="12.75" customHeight="1" x14ac:dyDescent="0.2">
      <c r="A178" s="63">
        <v>323</v>
      </c>
      <c r="B178" s="65" t="s">
        <v>357</v>
      </c>
      <c r="C178" s="247" t="s">
        <v>358</v>
      </c>
      <c r="D178" s="60">
        <f t="shared" ref="D178:E178" si="35">SUM(D179:D187)</f>
        <v>269552.58999999997</v>
      </c>
      <c r="E178" s="60">
        <f t="shared" si="35"/>
        <v>291694.76999999996</v>
      </c>
      <c r="F178" s="45">
        <f t="shared" si="26"/>
        <v>108.21441930867739</v>
      </c>
    </row>
    <row r="179" spans="1:6" ht="12.75" customHeight="1" x14ac:dyDescent="0.2">
      <c r="A179" s="63">
        <v>3231</v>
      </c>
      <c r="B179" s="65" t="s">
        <v>359</v>
      </c>
      <c r="C179" s="247" t="s">
        <v>360</v>
      </c>
      <c r="D179" s="194">
        <v>152774.6</v>
      </c>
      <c r="E179" s="194">
        <v>168139.16</v>
      </c>
      <c r="F179" s="45">
        <f t="shared" si="26"/>
        <v>110.05701209494248</v>
      </c>
    </row>
    <row r="180" spans="1:6" ht="12.75" customHeight="1" x14ac:dyDescent="0.2">
      <c r="A180" s="63">
        <v>3232</v>
      </c>
      <c r="B180" s="65" t="s">
        <v>361</v>
      </c>
      <c r="C180" s="247" t="s">
        <v>362</v>
      </c>
      <c r="D180" s="194">
        <v>3846.19</v>
      </c>
      <c r="E180" s="194">
        <v>21231.39</v>
      </c>
      <c r="F180" s="45">
        <f t="shared" si="26"/>
        <v>552.01095109705966</v>
      </c>
    </row>
    <row r="181" spans="1:6" ht="12.75" customHeight="1" x14ac:dyDescent="0.2">
      <c r="A181" s="63">
        <v>3233</v>
      </c>
      <c r="B181" s="65" t="s">
        <v>363</v>
      </c>
      <c r="C181" s="247" t="s">
        <v>364</v>
      </c>
      <c r="D181" s="194">
        <v>1110.5</v>
      </c>
      <c r="E181" s="194">
        <v>970</v>
      </c>
      <c r="F181" s="45">
        <f t="shared" si="26"/>
        <v>87.348041422782529</v>
      </c>
    </row>
    <row r="182" spans="1:6" ht="12.75" customHeight="1" x14ac:dyDescent="0.2">
      <c r="A182" s="63">
        <v>3234</v>
      </c>
      <c r="B182" s="65" t="s">
        <v>365</v>
      </c>
      <c r="C182" s="247" t="s">
        <v>366</v>
      </c>
      <c r="D182" s="194">
        <v>11002.57</v>
      </c>
      <c r="E182" s="194">
        <v>12001.17</v>
      </c>
      <c r="F182" s="45">
        <f t="shared" si="26"/>
        <v>109.07606132021883</v>
      </c>
    </row>
    <row r="183" spans="1:6" ht="12.75" customHeight="1" x14ac:dyDescent="0.2">
      <c r="A183" s="63">
        <v>3235</v>
      </c>
      <c r="B183" s="64" t="s">
        <v>367</v>
      </c>
      <c r="C183" s="247" t="s">
        <v>368</v>
      </c>
      <c r="D183" s="194">
        <v>14512.98</v>
      </c>
      <c r="E183" s="194">
        <v>7242.46</v>
      </c>
      <c r="F183" s="45">
        <f t="shared" si="26"/>
        <v>49.903327917491794</v>
      </c>
    </row>
    <row r="184" spans="1:6" ht="12.75" customHeight="1" x14ac:dyDescent="0.2">
      <c r="A184" s="63">
        <v>3236</v>
      </c>
      <c r="B184" s="64" t="s">
        <v>369</v>
      </c>
      <c r="C184" s="247" t="s">
        <v>370</v>
      </c>
      <c r="D184" s="194">
        <v>2453.1799999999998</v>
      </c>
      <c r="E184" s="194">
        <v>2903.8</v>
      </c>
      <c r="F184" s="45">
        <f t="shared" si="26"/>
        <v>118.36881109417166</v>
      </c>
    </row>
    <row r="185" spans="1:6" ht="12.75" customHeight="1" x14ac:dyDescent="0.2">
      <c r="A185" s="63">
        <v>3237</v>
      </c>
      <c r="B185" s="64" t="s">
        <v>371</v>
      </c>
      <c r="C185" s="247" t="s">
        <v>372</v>
      </c>
      <c r="D185" s="194">
        <v>80416.59</v>
      </c>
      <c r="E185" s="194">
        <v>75734.62</v>
      </c>
      <c r="F185" s="45">
        <f t="shared" si="26"/>
        <v>94.177855589250925</v>
      </c>
    </row>
    <row r="186" spans="1:6" ht="12.75" customHeight="1" x14ac:dyDescent="0.2">
      <c r="A186" s="63">
        <v>3238</v>
      </c>
      <c r="B186" s="64" t="s">
        <v>373</v>
      </c>
      <c r="C186" s="247" t="s">
        <v>374</v>
      </c>
      <c r="D186" s="194">
        <v>3235.98</v>
      </c>
      <c r="E186" s="194">
        <v>1766.56</v>
      </c>
      <c r="F186" s="45">
        <f t="shared" si="26"/>
        <v>54.591190304019179</v>
      </c>
    </row>
    <row r="187" spans="1:6" ht="12.75" customHeight="1" x14ac:dyDescent="0.2">
      <c r="A187" s="63">
        <v>3239</v>
      </c>
      <c r="B187" s="64" t="s">
        <v>375</v>
      </c>
      <c r="C187" s="247" t="s">
        <v>376</v>
      </c>
      <c r="D187" s="194">
        <v>200</v>
      </c>
      <c r="E187" s="194">
        <v>1705.61</v>
      </c>
      <c r="F187" s="45">
        <f t="shared" si="26"/>
        <v>852.80500000000006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11425.009999999998</v>
      </c>
      <c r="E194" s="60">
        <f t="shared" si="36"/>
        <v>18400.89</v>
      </c>
      <c r="F194" s="45">
        <f t="shared" si="26"/>
        <v>161.05797719214252</v>
      </c>
    </row>
    <row r="195" spans="1:6" ht="12.75" customHeight="1" x14ac:dyDescent="0.2">
      <c r="A195" s="63">
        <v>3291</v>
      </c>
      <c r="B195" s="183" t="s">
        <v>391</v>
      </c>
      <c r="C195" s="247" t="s">
        <v>392</v>
      </c>
      <c r="D195" s="194">
        <v>941.22</v>
      </c>
      <c r="E195" s="194"/>
      <c r="F195" s="45">
        <f t="shared" si="26"/>
        <v>0</v>
      </c>
    </row>
    <row r="196" spans="1:6" ht="12.75" customHeight="1" x14ac:dyDescent="0.2">
      <c r="A196" s="63">
        <v>3292</v>
      </c>
      <c r="B196" s="64" t="s">
        <v>393</v>
      </c>
      <c r="C196" s="247" t="s">
        <v>394</v>
      </c>
      <c r="D196" s="194">
        <v>156.04</v>
      </c>
      <c r="E196" s="194">
        <v>156.04</v>
      </c>
      <c r="F196" s="45">
        <f t="shared" si="26"/>
        <v>100</v>
      </c>
    </row>
    <row r="197" spans="1:6" ht="12.75" customHeight="1" x14ac:dyDescent="0.2">
      <c r="A197" s="63">
        <v>3293</v>
      </c>
      <c r="B197" s="64" t="s">
        <v>395</v>
      </c>
      <c r="C197" s="247" t="s">
        <v>396</v>
      </c>
      <c r="D197" s="194">
        <v>264.13</v>
      </c>
      <c r="E197" s="194">
        <v>612.07000000000005</v>
      </c>
      <c r="F197" s="45">
        <f t="shared" si="26"/>
        <v>231.7305872108432</v>
      </c>
    </row>
    <row r="198" spans="1:6" ht="12.75" customHeight="1" x14ac:dyDescent="0.2">
      <c r="A198" s="63">
        <v>3294</v>
      </c>
      <c r="B198" s="64" t="s">
        <v>397</v>
      </c>
      <c r="C198" s="247" t="s">
        <v>398</v>
      </c>
      <c r="D198" s="194">
        <v>188.09</v>
      </c>
      <c r="E198" s="194">
        <v>275</v>
      </c>
      <c r="F198" s="45">
        <f t="shared" si="26"/>
        <v>146.20660322186188</v>
      </c>
    </row>
    <row r="199" spans="1:6" ht="12.75" customHeight="1" x14ac:dyDescent="0.2">
      <c r="A199" s="63">
        <v>3295</v>
      </c>
      <c r="B199" s="64" t="s">
        <v>399</v>
      </c>
      <c r="C199" s="247" t="s">
        <v>400</v>
      </c>
      <c r="D199" s="194">
        <v>3388</v>
      </c>
      <c r="E199" s="194">
        <v>4752.8599999999997</v>
      </c>
      <c r="F199" s="45">
        <f t="shared" si="26"/>
        <v>140.28512396694214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6487.53</v>
      </c>
      <c r="E201" s="194">
        <v>12604.92</v>
      </c>
      <c r="F201" s="45">
        <f t="shared" si="26"/>
        <v>194.29459285737408</v>
      </c>
    </row>
    <row r="202" spans="1:6" ht="12.75" customHeight="1" x14ac:dyDescent="0.2">
      <c r="A202" s="63">
        <v>34</v>
      </c>
      <c r="B202" s="183" t="s">
        <v>405</v>
      </c>
      <c r="C202" s="247" t="s">
        <v>406</v>
      </c>
      <c r="D202" s="60">
        <f t="shared" ref="D202:E202" si="37">D203+D208+D216</f>
        <v>376.71</v>
      </c>
      <c r="E202" s="60">
        <f t="shared" si="37"/>
        <v>350.91999999999996</v>
      </c>
      <c r="F202" s="45">
        <f t="shared" si="26"/>
        <v>93.153884951288774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376.71</v>
      </c>
      <c r="E216" s="60">
        <f t="shared" si="40"/>
        <v>350.91999999999996</v>
      </c>
      <c r="F216" s="45">
        <f t="shared" si="26"/>
        <v>93.153884951288774</v>
      </c>
    </row>
    <row r="217" spans="1:6" ht="12.75" customHeight="1" x14ac:dyDescent="0.2">
      <c r="A217" s="63">
        <v>3431</v>
      </c>
      <c r="B217" s="182" t="s">
        <v>435</v>
      </c>
      <c r="C217" s="247" t="s">
        <v>436</v>
      </c>
      <c r="D217" s="194">
        <v>376.71</v>
      </c>
      <c r="E217" s="194">
        <v>346.39</v>
      </c>
      <c r="F217" s="45">
        <f t="shared" si="26"/>
        <v>91.951368426641196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4.53</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24721.11</v>
      </c>
      <c r="E262" s="60">
        <f t="shared" si="55"/>
        <v>41983.75</v>
      </c>
      <c r="F262" s="45">
        <f t="shared" ref="F262:F268" si="56">IF(D262&lt;&gt;0,IF(E262/D262&gt;=100,"&gt;&gt;100",E262/D262*100),"-")</f>
        <v>169.82955053393638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24721.11</v>
      </c>
      <c r="E269" s="60">
        <f t="shared" si="58"/>
        <v>41983.75</v>
      </c>
      <c r="F269" s="45">
        <f t="shared" ref="F269:F272" si="59">IF(D269&lt;&gt;0,IF(E269/D269&gt;=100,"&gt;&gt;100",E269/D269*100),"-")</f>
        <v>169.82955053393638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24721.11</v>
      </c>
      <c r="E271" s="194">
        <v>41983.75</v>
      </c>
      <c r="F271" s="45">
        <f t="shared" si="59"/>
        <v>169.82955053393638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498.66</v>
      </c>
      <c r="E273" s="60">
        <f t="shared" si="60"/>
        <v>521.62</v>
      </c>
      <c r="F273" s="45">
        <f t="shared" ref="F273:F277" si="61">IF(D273&lt;&gt;0,IF(E273/D273&gt;=100,"&gt;&gt;100",E273/D273*100),"-")</f>
        <v>104.60433963020897</v>
      </c>
    </row>
    <row r="274" spans="1:6" ht="12.75" customHeight="1" x14ac:dyDescent="0.2">
      <c r="A274" s="63">
        <v>381</v>
      </c>
      <c r="B274" s="64" t="s">
        <v>540</v>
      </c>
      <c r="C274" s="247" t="s">
        <v>541</v>
      </c>
      <c r="D274" s="60">
        <f t="shared" ref="D274:E274" si="62">SUM(D275:D277)</f>
        <v>498.66</v>
      </c>
      <c r="E274" s="60">
        <f t="shared" si="62"/>
        <v>521.62</v>
      </c>
      <c r="F274" s="45">
        <f t="shared" si="61"/>
        <v>104.60433963020897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498.66</v>
      </c>
      <c r="E276" s="194">
        <v>521.62</v>
      </c>
      <c r="F276" s="45">
        <f t="shared" si="61"/>
        <v>104.60433963020897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1886980.6900000002</v>
      </c>
      <c r="E299" s="60">
        <f>E152-E297+E298</f>
        <v>2234691.09</v>
      </c>
      <c r="F299" s="45">
        <f t="shared" si="68"/>
        <v>118.42681283611863</v>
      </c>
    </row>
    <row r="300" spans="1:6" ht="12.75" customHeight="1" x14ac:dyDescent="0.2">
      <c r="A300" s="63" t="s">
        <v>581</v>
      </c>
      <c r="B300" s="64" t="s">
        <v>592</v>
      </c>
      <c r="C300" s="247" t="s">
        <v>593</v>
      </c>
      <c r="D300" s="60">
        <f>IF(D6&gt;=D299,D6-D299,0)</f>
        <v>60706.670000000158</v>
      </c>
      <c r="E300" s="60">
        <f>IF(E6&gt;=E299,E6-E299,0)</f>
        <v>262179.48</v>
      </c>
      <c r="F300" s="45">
        <f t="shared" si="68"/>
        <v>431.8791987766736</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737.39</v>
      </c>
      <c r="E302" s="194">
        <v>16625.310000000001</v>
      </c>
      <c r="F302" s="45">
        <f t="shared" si="68"/>
        <v>2254.6156036832613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165343.38</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61895.490000000005</v>
      </c>
      <c r="E360" s="60">
        <f t="shared" si="86"/>
        <v>444119.80000000005</v>
      </c>
      <c r="F360" s="45">
        <f t="shared" si="72"/>
        <v>717.53176200721566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44818.75</v>
      </c>
      <c r="E373" s="60">
        <f t="shared" si="90"/>
        <v>215220.95</v>
      </c>
      <c r="F373" s="45">
        <f t="shared" si="72"/>
        <v>480.20292846186027</v>
      </c>
    </row>
    <row r="374" spans="1:6" ht="12.75" customHeight="1" x14ac:dyDescent="0.2">
      <c r="A374" s="63">
        <v>421</v>
      </c>
      <c r="B374" s="64" t="s">
        <v>731</v>
      </c>
      <c r="C374" s="247" t="s">
        <v>732</v>
      </c>
      <c r="D374" s="60">
        <f t="shared" ref="D374:E374" si="91">SUM(D375:D378)</f>
        <v>4950</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4950</v>
      </c>
      <c r="E378" s="194"/>
      <c r="F378" s="45">
        <f t="shared" si="72"/>
        <v>0</v>
      </c>
    </row>
    <row r="379" spans="1:6" ht="12.75" customHeight="1" x14ac:dyDescent="0.2">
      <c r="A379" s="63">
        <v>422</v>
      </c>
      <c r="B379" s="64" t="s">
        <v>737</v>
      </c>
      <c r="C379" s="247" t="s">
        <v>738</v>
      </c>
      <c r="D379" s="60">
        <f t="shared" ref="D379:E379" si="92">SUM(D380:D387)</f>
        <v>15105.96</v>
      </c>
      <c r="E379" s="60">
        <f t="shared" si="92"/>
        <v>151299.84000000003</v>
      </c>
      <c r="F379" s="45">
        <f t="shared" si="72"/>
        <v>1001.5903656569991</v>
      </c>
    </row>
    <row r="380" spans="1:6" ht="12.75" customHeight="1" x14ac:dyDescent="0.2">
      <c r="A380" s="63">
        <v>4221</v>
      </c>
      <c r="B380" s="64" t="s">
        <v>647</v>
      </c>
      <c r="C380" s="247" t="s">
        <v>739</v>
      </c>
      <c r="D380" s="194">
        <v>3406.58</v>
      </c>
      <c r="E380" s="194">
        <v>58836.88</v>
      </c>
      <c r="F380" s="45">
        <f t="shared" si="72"/>
        <v>1727.1539197670388</v>
      </c>
    </row>
    <row r="381" spans="1:6" ht="12.75" customHeight="1" x14ac:dyDescent="0.2">
      <c r="A381" s="63">
        <v>4222</v>
      </c>
      <c r="B381" s="64" t="s">
        <v>740</v>
      </c>
      <c r="C381" s="247" t="s">
        <v>741</v>
      </c>
      <c r="D381" s="194">
        <v>2109.5</v>
      </c>
      <c r="E381" s="194">
        <v>1097.5</v>
      </c>
      <c r="F381" s="45">
        <f t="shared" si="72"/>
        <v>52.026546575017775</v>
      </c>
    </row>
    <row r="382" spans="1:6" ht="12.75" customHeight="1" x14ac:dyDescent="0.2">
      <c r="A382" s="63">
        <v>4223</v>
      </c>
      <c r="B382" s="64" t="s">
        <v>651</v>
      </c>
      <c r="C382" s="247" t="s">
        <v>742</v>
      </c>
      <c r="D382" s="194">
        <v>0</v>
      </c>
      <c r="E382" s="194">
        <v>753.75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2826.25</v>
      </c>
      <c r="E384" s="192">
        <v>388.12</v>
      </c>
      <c r="F384" s="71">
        <f t="shared" si="72"/>
        <v>13.732684652808491</v>
      </c>
    </row>
    <row r="385" spans="1:6" ht="12.75" customHeight="1" x14ac:dyDescent="0.2">
      <c r="A385" s="63">
        <v>4226</v>
      </c>
      <c r="B385" s="64" t="s">
        <v>657</v>
      </c>
      <c r="C385" s="247" t="s">
        <v>745</v>
      </c>
      <c r="D385" s="194">
        <v>6763.63</v>
      </c>
      <c r="E385" s="194">
        <v>7404.77</v>
      </c>
      <c r="F385" s="45">
        <f t="shared" si="72"/>
        <v>109.47922934873731</v>
      </c>
    </row>
    <row r="386" spans="1:6" ht="12.75" customHeight="1" x14ac:dyDescent="0.2">
      <c r="A386" s="63">
        <v>4227</v>
      </c>
      <c r="B386" s="183" t="s">
        <v>659</v>
      </c>
      <c r="C386" s="247" t="s">
        <v>746</v>
      </c>
      <c r="D386" s="194">
        <v>0</v>
      </c>
      <c r="E386" s="194">
        <v>82818.820000000007</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45086.81</v>
      </c>
      <c r="F388" s="45" t="str">
        <f t="shared" si="72"/>
        <v>-</v>
      </c>
    </row>
    <row r="389" spans="1:6" ht="12.75" customHeight="1" x14ac:dyDescent="0.2">
      <c r="A389" s="63">
        <v>4231</v>
      </c>
      <c r="B389" s="64" t="s">
        <v>665</v>
      </c>
      <c r="C389" s="247" t="s">
        <v>750</v>
      </c>
      <c r="D389" s="194">
        <v>0</v>
      </c>
      <c r="E389" s="194">
        <v>45086.81</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24762.79</v>
      </c>
      <c r="E393" s="60">
        <f t="shared" si="94"/>
        <v>18834.3</v>
      </c>
      <c r="F393" s="45">
        <f t="shared" si="72"/>
        <v>76.058877048991647</v>
      </c>
    </row>
    <row r="394" spans="1:6" ht="12.75" customHeight="1" x14ac:dyDescent="0.2">
      <c r="A394" s="63">
        <v>4241</v>
      </c>
      <c r="B394" s="64" t="s">
        <v>756</v>
      </c>
      <c r="C394" s="247" t="s">
        <v>757</v>
      </c>
      <c r="D394" s="194">
        <v>24762.79</v>
      </c>
      <c r="E394" s="194">
        <v>18834.3</v>
      </c>
      <c r="F394" s="45">
        <f t="shared" si="72"/>
        <v>76.058877048991647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17076.740000000002</v>
      </c>
      <c r="E412" s="60">
        <f t="shared" si="100"/>
        <v>228898.85</v>
      </c>
      <c r="F412" s="45">
        <f t="shared" si="72"/>
        <v>1340.413041365038</v>
      </c>
    </row>
    <row r="413" spans="1:6" ht="12.75" customHeight="1" x14ac:dyDescent="0.2">
      <c r="A413" s="63">
        <v>451</v>
      </c>
      <c r="B413" s="64" t="s">
        <v>784</v>
      </c>
      <c r="C413" s="247" t="s">
        <v>785</v>
      </c>
      <c r="D413" s="194">
        <v>17076.740000000002</v>
      </c>
      <c r="E413" s="194">
        <v>228898.85</v>
      </c>
      <c r="F413" s="45">
        <f t="shared" si="72"/>
        <v>1340.413041365038</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61895.490000000005</v>
      </c>
      <c r="E418" s="60">
        <f t="shared" si="102"/>
        <v>444119.80000000005</v>
      </c>
      <c r="F418" s="45">
        <f t="shared" si="72"/>
        <v>717.53176200721566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17076.740000000002</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1947687.3600000003</v>
      </c>
      <c r="E422" s="60">
        <f>E6+E308</f>
        <v>2496870.5699999998</v>
      </c>
      <c r="F422" s="45">
        <f t="shared" si="72"/>
        <v>128.19668193564698</v>
      </c>
    </row>
    <row r="423" spans="1:6" ht="12.75" customHeight="1" x14ac:dyDescent="0.2">
      <c r="A423" s="63" t="s">
        <v>581</v>
      </c>
      <c r="B423" s="64" t="s">
        <v>804</v>
      </c>
      <c r="C423" s="247" t="s">
        <v>805</v>
      </c>
      <c r="D423" s="60">
        <f t="shared" ref="D423:E423" si="103">D299+D360</f>
        <v>1948876.1800000002</v>
      </c>
      <c r="E423" s="60">
        <f t="shared" si="103"/>
        <v>2678810.8899999997</v>
      </c>
      <c r="F423" s="45">
        <f t="shared" si="72"/>
        <v>137.45413472086256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1188.8199999998324</v>
      </c>
      <c r="E425" s="60">
        <f t="shared" si="105"/>
        <v>181940.31999999983</v>
      </c>
      <c r="F425" s="45" t="str">
        <f t="shared" si="72"/>
        <v>&gt;&gt;100</v>
      </c>
    </row>
    <row r="426" spans="1:6" ht="12.75" customHeight="1" x14ac:dyDescent="0.2">
      <c r="A426" s="251" t="s">
        <v>810</v>
      </c>
      <c r="B426" s="183" t="s">
        <v>811</v>
      </c>
      <c r="C426" s="252" t="s">
        <v>812</v>
      </c>
      <c r="D426" s="60">
        <f t="shared" ref="D426:E426" si="106">IF(D302-D303+D419-D420&gt;=0,D302-D303+D419-D420,0)</f>
        <v>737.39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451.43000000000029</v>
      </c>
      <c r="F427" s="45" t="str">
        <f t="shared" si="72"/>
        <v>-</v>
      </c>
    </row>
    <row r="428" spans="1:6" ht="24" x14ac:dyDescent="0.2">
      <c r="A428" s="249" t="s">
        <v>815</v>
      </c>
      <c r="B428" s="243" t="s">
        <v>816</v>
      </c>
      <c r="C428" s="250" t="s">
        <v>817</v>
      </c>
      <c r="D428" s="81">
        <f t="shared" ref="D428:E428" si="108">D304+D421</f>
        <v>0</v>
      </c>
      <c r="E428" s="81">
        <f t="shared" si="108"/>
        <v>165343.38</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1947687.3600000003</v>
      </c>
      <c r="E643" s="60">
        <f>E422+E430</f>
        <v>2496870.5699999998</v>
      </c>
      <c r="F643" s="45">
        <f t="shared" si="109"/>
        <v>128.19668193564698</v>
      </c>
    </row>
    <row r="644" spans="1:6" ht="12.75" customHeight="1" x14ac:dyDescent="0.2">
      <c r="A644" s="63" t="s">
        <v>581</v>
      </c>
      <c r="B644" s="64" t="s">
        <v>1237</v>
      </c>
      <c r="C644" s="247" t="s">
        <v>1238</v>
      </c>
      <c r="D644" s="60">
        <f>D423+D535</f>
        <v>1948876.1800000002</v>
      </c>
      <c r="E644" s="60">
        <f>E423+E535</f>
        <v>2678810.8899999997</v>
      </c>
      <c r="F644" s="45">
        <f t="shared" si="109"/>
        <v>137.45413472086256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1188.8199999998324</v>
      </c>
      <c r="E646" s="60">
        <f t="shared" si="164"/>
        <v>181940.31999999983</v>
      </c>
      <c r="F646" s="45" t="str">
        <f t="shared" si="109"/>
        <v>&gt;&gt;100</v>
      </c>
    </row>
    <row r="647" spans="1:6" ht="24" x14ac:dyDescent="0.2">
      <c r="A647" s="251" t="s">
        <v>1243</v>
      </c>
      <c r="B647" s="64" t="s">
        <v>1244</v>
      </c>
      <c r="C647" s="252" t="s">
        <v>1243</v>
      </c>
      <c r="D647" s="60">
        <f>IF(D426-D427+D641-D642&gt;=0,D426-D427+D641-D642,0)</f>
        <v>737.39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451.43000000000029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451.42999999983238</v>
      </c>
      <c r="E650" s="60">
        <f t="shared" si="166"/>
        <v>182391.74999999983</v>
      </c>
      <c r="F650" s="45" t="str">
        <f t="shared" si="109"/>
        <v>&gt;&gt;100</v>
      </c>
    </row>
    <row r="651" spans="1:6" ht="24" x14ac:dyDescent="0.2">
      <c r="A651" s="249" t="s">
        <v>1251</v>
      </c>
      <c r="B651" s="184" t="s">
        <v>1252</v>
      </c>
      <c r="C651" s="250" t="s">
        <v>1251</v>
      </c>
      <c r="D651" s="196">
        <v>121268.57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58734.47</v>
      </c>
      <c r="E653" s="194">
        <v>83444.56</v>
      </c>
      <c r="F653" s="45">
        <f t="shared" ref="F653:F740" si="167">IF(D653&lt;&gt;0,IF(E653/D653&gt;=100,"&gt;&gt;100",E653/D653*100),"-")</f>
        <v>142.0708486856185</v>
      </c>
    </row>
    <row r="654" spans="1:6" ht="12.75" customHeight="1" x14ac:dyDescent="0.2">
      <c r="A654" s="63" t="s">
        <v>1256</v>
      </c>
      <c r="B654" s="64" t="s">
        <v>1257</v>
      </c>
      <c r="C654" s="247" t="s">
        <v>1256</v>
      </c>
      <c r="D654" s="194">
        <v>395850.96</v>
      </c>
      <c r="E654" s="194">
        <v>315639.90999999997</v>
      </c>
      <c r="F654" s="45">
        <f t="shared" si="167"/>
        <v>79.737058108940786</v>
      </c>
    </row>
    <row r="655" spans="1:6" ht="12.75" customHeight="1" x14ac:dyDescent="0.2">
      <c r="A655" s="63" t="s">
        <v>1258</v>
      </c>
      <c r="B655" s="64" t="s">
        <v>1259</v>
      </c>
      <c r="C655" s="247" t="s">
        <v>1258</v>
      </c>
      <c r="D655" s="194">
        <v>371140.87</v>
      </c>
      <c r="E655" s="194">
        <v>365552.03</v>
      </c>
      <c r="F655" s="45">
        <f t="shared" si="167"/>
        <v>98.494145902066791</v>
      </c>
    </row>
    <row r="656" spans="1:6" ht="24" x14ac:dyDescent="0.2">
      <c r="A656" s="63">
        <v>11</v>
      </c>
      <c r="B656" s="64" t="s">
        <v>1260</v>
      </c>
      <c r="C656" s="247" t="s">
        <v>1261</v>
      </c>
      <c r="D656" s="60">
        <f t="shared" ref="D656:E656" si="168">+D653+D654-D655</f>
        <v>83444.560000000056</v>
      </c>
      <c r="E656" s="60">
        <f t="shared" si="168"/>
        <v>33532.439999999944</v>
      </c>
      <c r="F656" s="45">
        <f t="shared" si="167"/>
        <v>40.185291887212202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v>
      </c>
      <c r="E658" s="253">
        <v>55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45</v>
      </c>
      <c r="E660" s="253">
        <v>45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1569520.81</v>
      </c>
      <c r="E683" s="192">
        <v>1663070.9</v>
      </c>
      <c r="F683" s="71">
        <f t="shared" si="167"/>
        <v>105.9604236786131</v>
      </c>
    </row>
    <row r="684" spans="1:6" ht="24" x14ac:dyDescent="0.2">
      <c r="A684" s="70">
        <v>63613</v>
      </c>
      <c r="B684" s="182" t="s">
        <v>1317</v>
      </c>
      <c r="C684" s="278" t="s">
        <v>1318</v>
      </c>
      <c r="D684" s="192">
        <v>1940</v>
      </c>
      <c r="E684" s="192">
        <v>4203</v>
      </c>
      <c r="F684" s="71">
        <f t="shared" si="167"/>
        <v>216.64948453608247</v>
      </c>
    </row>
    <row r="685" spans="1:6" ht="24" x14ac:dyDescent="0.2">
      <c r="A685" s="63">
        <v>63622</v>
      </c>
      <c r="B685" s="244" t="s">
        <v>1319</v>
      </c>
      <c r="C685" s="247" t="s">
        <v>1320</v>
      </c>
      <c r="D685" s="194">
        <v>46054.59</v>
      </c>
      <c r="E685" s="194">
        <v>373286.49</v>
      </c>
      <c r="F685" s="45">
        <f t="shared" si="167"/>
        <v>810.53048132661695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4555.88</v>
      </c>
      <c r="E732" s="192">
        <v>6045.45</v>
      </c>
      <c r="F732" s="71">
        <f t="shared" si="167"/>
        <v>132.69554948769502</v>
      </c>
    </row>
    <row r="733" spans="1:6" ht="12.75" customHeight="1" x14ac:dyDescent="0.2">
      <c r="A733" s="70">
        <v>31215</v>
      </c>
      <c r="B733" s="65" t="s">
        <v>1395</v>
      </c>
      <c r="C733" s="278" t="s">
        <v>1396</v>
      </c>
      <c r="D733" s="192">
        <v>1765.76</v>
      </c>
      <c r="E733" s="192">
        <v>1324.32</v>
      </c>
      <c r="F733" s="71">
        <f t="shared" si="167"/>
        <v>75</v>
      </c>
    </row>
    <row r="734" spans="1:6" ht="12.75" customHeight="1" x14ac:dyDescent="0.2">
      <c r="A734" s="70">
        <v>32121</v>
      </c>
      <c r="B734" s="65" t="s">
        <v>1397</v>
      </c>
      <c r="C734" s="278" t="s">
        <v>1398</v>
      </c>
      <c r="D734" s="192">
        <v>39958.58</v>
      </c>
      <c r="E734" s="192">
        <v>38047.35</v>
      </c>
      <c r="F734" s="71">
        <f t="shared" si="167"/>
        <v>95.216972174686873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2339.7800000000002</v>
      </c>
      <c r="E736" s="194">
        <v>2860</v>
      </c>
      <c r="F736" s="45">
        <f t="shared" si="167"/>
        <v>122.23371428082982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20515.07</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4656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24721.11</v>
      </c>
      <c r="E855" s="194">
        <v>41983.75</v>
      </c>
      <c r="F855" s="45">
        <f t="shared" si="169"/>
        <v>169.82955053393638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8"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1661272.99</v>
      </c>
      <c r="E6" s="180">
        <f t="shared" si="0"/>
        <v>2015886.8500000003</v>
      </c>
      <c r="F6" s="181">
        <f t="shared" ref="F6:F298" si="1">IF(D6&gt;0,IF(E6/D6&gt;=100,"&gt;&gt;100",E6/D6*100),"-")</f>
        <v>121.34591136643955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1456158.49</v>
      </c>
      <c r="E7" s="79">
        <f t="shared" si="2"/>
        <v>1814641.4300000004</v>
      </c>
      <c r="F7" s="71">
        <f t="shared" si="1"/>
        <v>124.61840125658303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898.53</v>
      </c>
      <c r="E8" s="79">
        <f>E9+E10-E11</f>
        <v>898.53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898.53</v>
      </c>
      <c r="E9" s="192">
        <v>898.53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1438183.22</v>
      </c>
      <c r="E12" s="79">
        <f t="shared" si="3"/>
        <v>1813742.9000000004</v>
      </c>
      <c r="F12" s="71">
        <f t="shared" si="1"/>
        <v>126.11347947725329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1362154.01</v>
      </c>
      <c r="E13" s="79">
        <f t="shared" si="4"/>
        <v>1584864.2200000002</v>
      </c>
      <c r="F13" s="71">
        <f t="shared" si="1"/>
        <v>116.34985532950127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1871589.39</v>
      </c>
      <c r="E15" s="192">
        <v>2117564.98</v>
      </c>
      <c r="F15" s="71">
        <f t="shared" si="1"/>
        <v>113.14260442564274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12697.85</v>
      </c>
      <c r="E17" s="192">
        <v>12697.85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522133.23</v>
      </c>
      <c r="E18" s="192">
        <v>545398.61</v>
      </c>
      <c r="F18" s="71">
        <f t="shared" si="1"/>
        <v>104.45583208714757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76015.379999999946</v>
      </c>
      <c r="E19" s="79">
        <f t="shared" si="5"/>
        <v>188488.41000000003</v>
      </c>
      <c r="F19" s="71">
        <f t="shared" si="1"/>
        <v>247.96088633642319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169013.11</v>
      </c>
      <c r="E20" s="192">
        <v>227849.99</v>
      </c>
      <c r="F20" s="71">
        <f t="shared" si="1"/>
        <v>134.81202138697998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19494.439999999999</v>
      </c>
      <c r="E21" s="192">
        <v>20591.939999999999</v>
      </c>
      <c r="F21" s="71">
        <f t="shared" si="1"/>
        <v>105.62981034592427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62935.26</v>
      </c>
      <c r="E22" s="192">
        <v>63689.01</v>
      </c>
      <c r="F22" s="71">
        <f t="shared" si="1"/>
        <v>101.197659308947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6925.15</v>
      </c>
      <c r="E24" s="192">
        <v>7313.27</v>
      </c>
      <c r="F24" s="71">
        <f t="shared" si="1"/>
        <v>105.6044995415262</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33222.57</v>
      </c>
      <c r="E25" s="192">
        <v>40627.339999999997</v>
      </c>
      <c r="F25" s="71">
        <f t="shared" si="1"/>
        <v>122.28837203142319</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33560.11</v>
      </c>
      <c r="E26" s="192">
        <v>116378.93</v>
      </c>
      <c r="F26" s="71">
        <f t="shared" si="1"/>
        <v>346.77755823803909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249135.26</v>
      </c>
      <c r="E28" s="192">
        <v>287962.07</v>
      </c>
      <c r="F28" s="71">
        <f t="shared" si="1"/>
        <v>115.58463061390829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40390.269999999997</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45086.81</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4696.54</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122537.28</v>
      </c>
      <c r="E36" s="192">
        <v>141371.57999999999</v>
      </c>
      <c r="F36" s="71">
        <f t="shared" si="1"/>
        <v>115.37026119724543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122537.28</v>
      </c>
      <c r="E40" s="192">
        <v>141371.57999999999</v>
      </c>
      <c r="F40" s="71">
        <f t="shared" si="1"/>
        <v>115.37026119724543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13.829999999999927</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331.81</v>
      </c>
      <c r="E47" s="192">
        <v>331.81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7373.49</v>
      </c>
      <c r="E49" s="192">
        <v>7373.49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7691.47</v>
      </c>
      <c r="E50" s="192">
        <v>7705.3</v>
      </c>
      <c r="F50" s="71">
        <f t="shared" si="1"/>
        <v>100.1798095812634</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69620.509999999995</v>
      </c>
      <c r="E54" s="192">
        <v>88045.82</v>
      </c>
      <c r="F54" s="71">
        <f t="shared" si="1"/>
        <v>126.46534763965391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69620.509999999995</v>
      </c>
      <c r="E55" s="192">
        <v>88045.82</v>
      </c>
      <c r="F55" s="71">
        <f t="shared" si="1"/>
        <v>126.46534763965391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17076.740000000002</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17076.740000000002</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205114.5</v>
      </c>
      <c r="E69" s="79">
        <f>E70+E82+E88+E119+E135+E147+E165+E171</f>
        <v>201245.42</v>
      </c>
      <c r="F69" s="71">
        <f t="shared" si="1"/>
        <v>98.113697471412323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83444.56</v>
      </c>
      <c r="E70" s="79">
        <f t="shared" si="12"/>
        <v>33532.44</v>
      </c>
      <c r="F70" s="71">
        <f t="shared" si="1"/>
        <v>40.185291887212301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83444.56</v>
      </c>
      <c r="E71" s="79">
        <f t="shared" si="13"/>
        <v>33532.44</v>
      </c>
      <c r="F71" s="71">
        <f t="shared" si="1"/>
        <v>40.185291887212301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83444.56</v>
      </c>
      <c r="E73" s="192">
        <v>33532.44</v>
      </c>
      <c r="F73" s="71">
        <f t="shared" si="1"/>
        <v>40.185291887212301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401.37</v>
      </c>
      <c r="E82" s="79">
        <f>SUM(E83:E85)-E86+E87</f>
        <v>2369.6</v>
      </c>
      <c r="F82" s="71">
        <f t="shared" si="1"/>
        <v>590.37795550240423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401.37</v>
      </c>
      <c r="E87" s="192">
        <v>2369.6</v>
      </c>
      <c r="F87" s="71">
        <f t="shared" si="1"/>
        <v>590.37795550240423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165343.38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165343.38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165343.38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121268.57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121268.57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1661272.99</v>
      </c>
      <c r="E176" s="79">
        <f>E177+E251</f>
        <v>2015886.85</v>
      </c>
      <c r="F176" s="71">
        <f t="shared" si="1"/>
        <v>121.34591136643955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205565.93</v>
      </c>
      <c r="E177" s="79">
        <f>E178+E197+E203+E219+E247+E248</f>
        <v>218293.79</v>
      </c>
      <c r="F177" s="71">
        <f t="shared" si="1"/>
        <v>106.19161939918742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188489.19</v>
      </c>
      <c r="E178" s="79">
        <f>SUM(E179:E181)+E185+E186+SUM(E194:E196)</f>
        <v>200814.32</v>
      </c>
      <c r="F178" s="71">
        <f t="shared" si="1"/>
        <v>106.53890549373151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125029.66</v>
      </c>
      <c r="E179" s="192">
        <v>129061.85</v>
      </c>
      <c r="F179" s="71">
        <f t="shared" si="1"/>
        <v>103.22498677513801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62547.06</v>
      </c>
      <c r="E180" s="192">
        <v>71677.19</v>
      </c>
      <c r="F180" s="71">
        <f t="shared" si="1"/>
        <v>114.59721687957835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49.57</v>
      </c>
      <c r="E181" s="79">
        <f t="shared" si="28"/>
        <v>50.91</v>
      </c>
      <c r="F181" s="71">
        <f t="shared" si="1"/>
        <v>102.70324793221705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49.57</v>
      </c>
      <c r="E184" s="192">
        <v>50.91</v>
      </c>
      <c r="F184" s="71">
        <f t="shared" si="1"/>
        <v>102.70324793221705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862.9</v>
      </c>
      <c r="E196" s="192">
        <v>24.37</v>
      </c>
      <c r="F196" s="71">
        <f t="shared" si="1"/>
        <v>2.8241974736354156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17076.740000000002</v>
      </c>
      <c r="E197" s="79">
        <f>SUM(E198:E202)</f>
        <v>16105.32</v>
      </c>
      <c r="F197" s="71">
        <f t="shared" si="1"/>
        <v>94.311443519079162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4599.38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17076.740000000002</v>
      </c>
      <c r="E202" s="192">
        <v>11505.94</v>
      </c>
      <c r="F202" s="71">
        <f t="shared" si="30"/>
        <v>67.377848465222286</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1374.15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1455707.06</v>
      </c>
      <c r="E251" s="79">
        <f>+E252+E255-E264+E274+E291</f>
        <v>1797593.06</v>
      </c>
      <c r="F251" s="71">
        <f t="shared" si="1"/>
        <v>123.4859065669435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1456158.49</v>
      </c>
      <c r="E252" s="79">
        <f>E253-E254</f>
        <v>1814641.43</v>
      </c>
      <c r="F252" s="71">
        <f t="shared" si="1"/>
        <v>124.61840125658298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1456158.49</v>
      </c>
      <c r="E253" s="192">
        <v>1814641.43</v>
      </c>
      <c r="F253" s="71">
        <f t="shared" si="1"/>
        <v>124.61840125658298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-451.43000000000029</v>
      </c>
      <c r="E255" s="79">
        <f>E256-E260</f>
        <v>-182391.75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16863.759999999998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16863.759999999998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17315.189999999999</v>
      </c>
      <c r="E260" s="79">
        <f>SUM(E261:E263)</f>
        <v>182391.75</v>
      </c>
      <c r="F260" s="71">
        <f t="shared" si="1"/>
        <v>1053.3626832856007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166286.44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17315.189999999999</v>
      </c>
      <c r="E262" s="192">
        <v>16105.31</v>
      </c>
      <c r="F262" s="71">
        <f t="shared" si="1"/>
        <v>93.012609159934144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165343.38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165343.38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165343.38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94148.4</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94148.4</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15483.49</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149859.89000000001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401.37</v>
      </c>
      <c r="E308" s="192">
        <v>2369.6</v>
      </c>
      <c r="F308" s="71">
        <f t="shared" si="43"/>
        <v>590.37795550240423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31153.39</v>
      </c>
      <c r="E336" s="192">
        <v>30749.54</v>
      </c>
      <c r="F336" s="71">
        <f t="shared" si="43"/>
        <v>98.703672377227647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157335.79999999999</v>
      </c>
      <c r="E337" s="192">
        <v>170064.78</v>
      </c>
      <c r="F337" s="71">
        <f t="shared" si="43"/>
        <v>108.09032654996511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6753.5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17076.740000000002</v>
      </c>
      <c r="E339" s="192">
        <v>9351.82</v>
      </c>
      <c r="F339" s="71">
        <f t="shared" si="43"/>
        <v>54.763497014067084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24.37</v>
      </c>
      <c r="E344" s="192">
        <v>24.37</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1374.15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94148.4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1" workbookViewId="0">
      <selection activeCell="J116" sqref="J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1948876.18</v>
      </c>
      <c r="E114" s="60">
        <f t="shared" si="22"/>
        <v>2678810.89</v>
      </c>
      <c r="F114" s="45">
        <f t="shared" si="1"/>
        <v>137.45413472086258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1948876.18</v>
      </c>
      <c r="E115" s="60">
        <f t="shared" si="23"/>
        <v>2678810.89</v>
      </c>
      <c r="F115" s="45">
        <f t="shared" si="1"/>
        <v>137.45413472086258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1948876.18</v>
      </c>
      <c r="E117" s="194">
        <v>2678810.89</v>
      </c>
      <c r="F117" s="45">
        <f t="shared" si="1"/>
        <v>137.45413472086258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1948876.18</v>
      </c>
      <c r="E141" s="81">
        <f t="shared" si="28"/>
        <v>2678810.89</v>
      </c>
      <c r="F141" s="61">
        <f t="shared" si="1"/>
        <v>137.45413472086258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11" sqref="I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68802.559999999998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68802.559999999998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68802.559999999998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68802.559999999998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2" zoomScaleNormal="100" workbookViewId="0">
      <selection activeCell="M105" sqref="M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205565.93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2568829.3099999996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7731.01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2116978.5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1517461.57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556111.97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350.92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41983.75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1070.29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444119.8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2556101.4500000002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7195.39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2103814.84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1513429.38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546981.84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349.58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41983.75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1070.29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445091.22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218293.78999999957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37503.039999999994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30749.539999999997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30725.17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30725.17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24.37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24.37</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6753.5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6753.5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180790.75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1374.15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170064.78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9351.82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12575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2026-01-27T12:10:54Z</cp:lastPrinted>
  <dcterms:created xsi:type="dcterms:W3CDTF">2022-04-01T05:14:30Z</dcterms:created>
  <dcterms:modified xsi:type="dcterms:W3CDTF">2026-02-02T07:45:37Z</dcterms:modified>
</cp:coreProperties>
</file>